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8_{DEE0FBC6-2E2A-47D3-86C2-45BD6961AB93}" xr6:coauthVersionLast="47" xr6:coauthVersionMax="47" xr10:uidLastSave="{00000000-0000-0000-0000-000000000000}"/>
  <bookViews>
    <workbookView xWindow="-120" yWindow="-120" windowWidth="20730" windowHeight="11160" xr2:uid="{83DC2310-B3E7-4901-BFEC-2955992EE5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D26" i="1"/>
  <c r="E19" i="1"/>
  <c r="D19" i="1" s="1"/>
  <c r="E18" i="1"/>
  <c r="D18" i="1" s="1"/>
  <c r="E17" i="1"/>
  <c r="E15" i="1"/>
  <c r="E14" i="1"/>
  <c r="E13" i="1"/>
  <c r="E11" i="1"/>
  <c r="D11" i="1"/>
  <c r="E9" i="1"/>
  <c r="E6" i="1" s="1"/>
  <c r="D6" i="1"/>
  <c r="E16" i="1" l="1"/>
  <c r="E29" i="1" s="1"/>
  <c r="D16" i="1"/>
  <c r="D28" i="1" s="1"/>
  <c r="D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F5" authorId="0" shapeId="0" xr:uid="{2ADBA91E-12B5-48E0-B94C-13A035522AE2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อายุขัยเฉลี่ยทางเศรษฐกิจ
ของแต่ละพืช
</t>
        </r>
      </text>
    </comment>
  </commentList>
</comments>
</file>

<file path=xl/sharedStrings.xml><?xml version="1.0" encoding="utf-8"?>
<sst xmlns="http://schemas.openxmlformats.org/spreadsheetml/2006/main" count="67" uniqueCount="46">
  <si>
    <t>คำนวณต้นทุนการผลิตกาแฟ</t>
  </si>
  <si>
    <t xml:space="preserve">       สารกาแฟ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</si>
  <si>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</si>
  <si>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</si>
  <si>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</si>
  <si>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</si>
  <si>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</t>
  </si>
  <si>
    <t xml:space="preserve">     1.1 ค่าแรงงาน</t>
  </si>
  <si>
    <t>บาท</t>
  </si>
  <si>
    <t xml:space="preserve">         ค่าเตรียมดิน + ขุดหลุม (ปีปลูก)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</si>
  <si>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</si>
  <si>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</si>
  <si>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แต่งกิ่ง ฯลฯ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</si>
  <si>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</si>
  <si>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</si>
  <si>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</si>
  <si>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</si>
  <si>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</si>
  <si>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</si>
  <si>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</si>
  <si>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</si>
  <si>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</si>
  <si>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</si>
  <si>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</si>
  <si>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</si>
  <si>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</si>
  <si>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</si>
  <si>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</si>
  <si>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</si>
  <si>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</si>
  <si>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</si>
  <si>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</si>
  <si>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</si>
  <si>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</si>
  <si>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</si>
  <si>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</si>
  <si>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</si>
  <si>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</si>
  <si>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</si>
  <si>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</si>
  <si>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</si>
  <si>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>หมายเหตุ :  เมล็ดกาแฟสด :  เมล็ดกาแฟแห้ง :  สารกาแฟ =  5 : 2 : 1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</si>
  <si>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</si>
  <si>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</si>
  <si>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>บาทต่อกิโลกรัม</t>
  </si>
  <si>
    <t xml:space="preserve">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</si>
</sst>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20"/>
      <color rgb="FFFF0000"/>
      <name val="Browallia New"/>
      <family val="2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4"/>
      <name val="CordiaUPC"/>
      <family val="2"/>
    </font>
    <font>
      <b/>
      <sz val="16"/>
      <color theme="1"/>
      <name val="AngsanaUPC"/>
      <family val="1"/>
    </font>
    <font>
      <sz val="16"/>
      <color theme="1"/>
      <name val="Browallia New"/>
      <family val="2"/>
    </font>
    <font>
      <sz val="16"/>
      <color rgb="FF0000CC"/>
      <name val="Browall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2" fillId="2" borderId="0" xfId="0" applyFont="1" applyFill="1"/>
    <xf numFmtId="0" fontId="9" fillId="3" borderId="1" xfId="0" applyFont="1" applyFill="1" applyBorder="1"/>
    <xf numFmtId="0" fontId="5" fillId="4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6" fillId="7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3" fontId="12" fillId="9" borderId="5" xfId="1" applyFont="1" applyFill="1" applyBorder="1" applyProtection="1">
      <protection locked="0"/>
    </xf>
    <xf numFmtId="4" fontId="2" fillId="3" borderId="5" xfId="0" applyNumberFormat="1" applyFont="1" applyFill="1" applyBorder="1"/>
    <xf numFmtId="0" fontId="12" fillId="0" borderId="0" xfId="0" applyFont="1"/>
    <xf numFmtId="43" fontId="12" fillId="9" borderId="1" xfId="1" applyFont="1" applyFill="1" applyBorder="1" applyProtection="1">
      <protection locked="0"/>
    </xf>
    <xf numFmtId="4" fontId="2" fillId="3" borderId="1" xfId="0" applyNumberFormat="1" applyFont="1" applyFill="1" applyBorder="1"/>
    <xf numFmtId="0" fontId="2" fillId="0" borderId="1" xfId="0" applyFont="1" applyBorder="1"/>
    <xf numFmtId="43" fontId="2" fillId="9" borderId="1" xfId="1" applyFont="1" applyFill="1" applyBorder="1" applyProtection="1">
      <protection locked="0"/>
    </xf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4" fillId="9" borderId="1" xfId="0" applyNumberFormat="1" applyFont="1" applyFill="1" applyBorder="1" applyProtection="1">
      <protection locked="0"/>
    </xf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6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6" fillId="8" borderId="1" xfId="0" applyFont="1" applyFill="1" applyBorder="1"/>
    <xf numFmtId="43" fontId="6" fillId="3" borderId="5" xfId="1" applyFont="1" applyFill="1" applyBorder="1"/>
    <xf numFmtId="4" fontId="6" fillId="3" borderId="5" xfId="0" applyNumberFormat="1" applyFont="1" applyFill="1" applyBorder="1"/>
    <xf numFmtId="0" fontId="6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4" fontId="2" fillId="4" borderId="5" xfId="0" applyNumberFormat="1" applyFont="1" applyFill="1" applyBorder="1" applyProtection="1">
      <protection locked="0"/>
    </xf>
    <xf numFmtId="0" fontId="16" fillId="12" borderId="1" xfId="0" applyFont="1" applyFill="1" applyBorder="1"/>
    <xf numFmtId="4" fontId="2" fillId="4" borderId="1" xfId="0" applyNumberFormat="1" applyFont="1" applyFill="1" applyBorder="1" applyProtection="1">
      <protection locked="0"/>
    </xf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9" xfId="0" applyNumberFormat="1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10" borderId="9" xfId="0" applyFont="1" applyFill="1" applyBorder="1"/>
    <xf numFmtId="4" fontId="11" fillId="14" borderId="9" xfId="0" applyNumberFormat="1" applyFont="1" applyFill="1" applyBorder="1"/>
    <xf numFmtId="4" fontId="9" fillId="10" borderId="9" xfId="0" applyNumberFormat="1" applyFont="1" applyFill="1" applyBorder="1"/>
    <xf numFmtId="0" fontId="9" fillId="10" borderId="12" xfId="0" applyFont="1" applyFill="1" applyBorder="1" applyAlignment="1">
      <alignment horizontal="center"/>
    </xf>
    <xf numFmtId="0" fontId="6" fillId="10" borderId="9" xfId="0" applyFont="1" applyFill="1" applyBorder="1"/>
    <xf numFmtId="4" fontId="19" fillId="15" borderId="9" xfId="0" applyNumberFormat="1" applyFont="1" applyFill="1" applyBorder="1"/>
    <xf numFmtId="0" fontId="14" fillId="10" borderId="9" xfId="0" applyFont="1" applyFill="1" applyBorder="1"/>
    <xf numFmtId="0" fontId="14" fillId="10" borderId="9" xfId="0" applyFont="1" applyFill="1" applyBorder="1" applyAlignment="1">
      <alignment horizontal="center"/>
    </xf>
    <xf numFmtId="4" fontId="14" fillId="10" borderId="9" xfId="0" applyNumberFormat="1" applyFont="1" applyFill="1" applyBorder="1"/>
    <xf numFmtId="0" fontId="14" fillId="10" borderId="13" xfId="0" applyFont="1" applyFill="1" applyBorder="1"/>
    <xf numFmtId="0" fontId="14" fillId="10" borderId="13" xfId="0" applyFont="1" applyFill="1" applyBorder="1" applyAlignment="1">
      <alignment horizontal="center"/>
    </xf>
    <xf numFmtId="0" fontId="11" fillId="16" borderId="8" xfId="0" applyFont="1" applyFill="1" applyBorder="1"/>
    <xf numFmtId="0" fontId="16" fillId="16" borderId="14" xfId="0" applyFont="1" applyFill="1" applyBorder="1"/>
    <xf numFmtId="4" fontId="11" fillId="10" borderId="9" xfId="0" applyNumberFormat="1" applyFont="1" applyFill="1" applyBorder="1"/>
    <xf numFmtId="0" fontId="14" fillId="10" borderId="12" xfId="0" applyFont="1" applyFill="1" applyBorder="1" applyAlignment="1">
      <alignment horizontal="center"/>
    </xf>
    <xf numFmtId="4" fontId="21" fillId="10" borderId="15" xfId="2" applyNumberFormat="1" applyFont="1" applyFill="1" applyBorder="1" applyAlignment="1">
      <alignment horizontal="left"/>
    </xf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49" fontId="23" fillId="0" borderId="0" xfId="0" applyNumberFormat="1" applyFont="1"/>
    <xf numFmtId="0" fontId="2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ปกติ_Sheet6" xfId="2" xr:uid="{50B0E887-345E-4BBC-8E80-83D12AEE9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0</xdr:row>
      <xdr:rowOff>142875</xdr:rowOff>
    </xdr:from>
    <xdr:to>
      <xdr:col>5</xdr:col>
      <xdr:colOff>1381126</xdr:colOff>
      <xdr:row>2</xdr:row>
      <xdr:rowOff>0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B066651F-0936-4D9E-983B-60752EA38F9E}"/>
            </a:ext>
          </a:extLst>
        </xdr:cNvPr>
        <xdr:cNvSpPr/>
      </xdr:nvSpPr>
      <xdr:spPr>
        <a:xfrm>
          <a:off x="590551" y="142875"/>
          <a:ext cx="8039100" cy="666750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161925</xdr:colOff>
      <xdr:row>27</xdr:row>
      <xdr:rowOff>219075</xdr:rowOff>
    </xdr:from>
    <xdr:to>
      <xdr:col>9</xdr:col>
      <xdr:colOff>409575</xdr:colOff>
      <xdr:row>29</xdr:row>
      <xdr:rowOff>228600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1D4BEBB0-EDAE-4AFC-9EB7-D7436EAC2882}"/>
            </a:ext>
          </a:extLst>
        </xdr:cNvPr>
        <xdr:cNvSpPr/>
      </xdr:nvSpPr>
      <xdr:spPr>
        <a:xfrm>
          <a:off x="8801100" y="9639300"/>
          <a:ext cx="2419350" cy="790575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257175</xdr:rowOff>
    </xdr:from>
    <xdr:to>
      <xdr:col>9</xdr:col>
      <xdr:colOff>354330</xdr:colOff>
      <xdr:row>32</xdr:row>
      <xdr:rowOff>180974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AFFAF9BC-BAC9-4D7D-BCB0-09D92CE27D7D}"/>
            </a:ext>
          </a:extLst>
        </xdr:cNvPr>
        <xdr:cNvSpPr/>
      </xdr:nvSpPr>
      <xdr:spPr>
        <a:xfrm>
          <a:off x="8764905" y="10801350"/>
          <a:ext cx="240030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E47E4E34-1879-47FF-B7AC-DE9B5A7CD0AA}"/>
            </a:ext>
          </a:extLst>
        </xdr:cNvPr>
        <xdr:cNvSpPr/>
      </xdr:nvSpPr>
      <xdr:spPr>
        <a:xfrm>
          <a:off x="8905873" y="1171575"/>
          <a:ext cx="35623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23</xdr:row>
      <xdr:rowOff>0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827F0675-D69B-4D2C-89D1-1FBB1E1D0A22}"/>
            </a:ext>
          </a:extLst>
        </xdr:cNvPr>
        <xdr:cNvSpPr/>
      </xdr:nvSpPr>
      <xdr:spPr>
        <a:xfrm>
          <a:off x="8917305" y="6734175"/>
          <a:ext cx="4951101" cy="1238250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390525</xdr:colOff>
      <xdr:row>19</xdr:row>
      <xdr:rowOff>171450</xdr:rowOff>
    </xdr:from>
    <xdr:to>
      <xdr:col>13</xdr:col>
      <xdr:colOff>171451</xdr:colOff>
      <xdr:row>22</xdr:row>
      <xdr:rowOff>95250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37955D0A-8DBD-43F6-BA13-6884224144CD}"/>
            </a:ext>
          </a:extLst>
        </xdr:cNvPr>
        <xdr:cNvSpPr txBox="1">
          <a:spLocks noChangeArrowheads="1"/>
        </xdr:cNvSpPr>
      </xdr:nvSpPr>
      <xdr:spPr bwMode="auto">
        <a:xfrm>
          <a:off x="9029700" y="6810375"/>
          <a:ext cx="4781551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E869-7D51-43F8-88D0-AEDF5150F445}">
  <dimension ref="A2:O36"/>
  <sheetViews>
    <sheetView tabSelected="1" topLeftCell="A16" workbookViewId="0">
      <selection activeCell="F23" sqref="F23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3.25" style="1" customWidth="1"/>
    <col min="5" max="5" width="14.625" style="1" customWidth="1"/>
    <col min="6" max="6" width="18.25" style="50" customWidth="1"/>
    <col min="7" max="7" width="11.2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5" width="9" style="1"/>
  </cols>
  <sheetData>
    <row r="2" spans="3:8" ht="38.25" x14ac:dyDescent="0.65">
      <c r="C2" s="2" t="s">
        <v>0</v>
      </c>
      <c r="D2" s="2"/>
      <c r="E2" s="3"/>
      <c r="F2" s="3"/>
      <c r="G2" s="4" t="s">
        <v>1</v>
      </c>
    </row>
    <row r="3" spans="3:8" ht="26.25" x14ac:dyDescent="0.55000000000000004">
      <c r="C3" s="5" t="s">
        <v>2</v>
      </c>
      <c r="D3" s="5"/>
      <c r="E3" s="6"/>
      <c r="F3" s="5"/>
    </row>
    <row r="4" spans="3:8" ht="30" x14ac:dyDescent="0.65">
      <c r="C4" s="7" t="s">
        <v>3</v>
      </c>
      <c r="D4" s="8">
        <v>1</v>
      </c>
      <c r="E4" s="9"/>
      <c r="F4" s="10" t="s">
        <v>4</v>
      </c>
    </row>
    <row r="5" spans="3:8" ht="30" x14ac:dyDescent="0.65">
      <c r="C5" s="11" t="s">
        <v>5</v>
      </c>
      <c r="D5" s="12" t="s">
        <v>6</v>
      </c>
      <c r="E5" s="13"/>
      <c r="F5" s="14"/>
    </row>
    <row r="6" spans="3:8" ht="30" x14ac:dyDescent="0.65">
      <c r="C6" s="15" t="s">
        <v>7</v>
      </c>
      <c r="D6" s="16">
        <f>SUM(D7:D10)</f>
        <v>0</v>
      </c>
      <c r="E6" s="17">
        <f>SUM(E7:E10)</f>
        <v>0</v>
      </c>
      <c r="F6" s="18" t="s">
        <v>8</v>
      </c>
    </row>
    <row r="7" spans="3:8" x14ac:dyDescent="0.5">
      <c r="C7" s="19" t="s">
        <v>9</v>
      </c>
      <c r="D7" s="20"/>
      <c r="E7" s="21"/>
      <c r="F7" s="18" t="s">
        <v>8</v>
      </c>
      <c r="G7" s="22"/>
      <c r="H7" s="22"/>
    </row>
    <row r="8" spans="3:8" x14ac:dyDescent="0.5">
      <c r="C8" s="19" t="s">
        <v>10</v>
      </c>
      <c r="D8" s="23"/>
      <c r="E8" s="24"/>
      <c r="F8" s="18" t="s">
        <v>8</v>
      </c>
      <c r="G8" s="22"/>
      <c r="H8" s="22"/>
    </row>
    <row r="9" spans="3:8" ht="26.25" x14ac:dyDescent="0.55000000000000004">
      <c r="C9" s="25" t="s">
        <v>11</v>
      </c>
      <c r="D9" s="26"/>
      <c r="E9" s="27">
        <f>+D9/D4</f>
        <v>0</v>
      </c>
      <c r="F9" s="18" t="s">
        <v>8</v>
      </c>
      <c r="G9" s="1" t="s">
        <v>12</v>
      </c>
    </row>
    <row r="10" spans="3:8" ht="26.25" x14ac:dyDescent="0.55000000000000004">
      <c r="C10" s="25" t="s">
        <v>13</v>
      </c>
      <c r="D10" s="28"/>
      <c r="E10" s="29"/>
      <c r="F10" s="18" t="s">
        <v>14</v>
      </c>
      <c r="G10" s="1" t="s">
        <v>15</v>
      </c>
    </row>
    <row r="11" spans="3:8" ht="30" x14ac:dyDescent="0.65">
      <c r="C11" s="15" t="s">
        <v>16</v>
      </c>
      <c r="D11" s="16">
        <f>SUM(D12:D15)</f>
        <v>0</v>
      </c>
      <c r="E11" s="30">
        <f>SUM(E12:E15)</f>
        <v>0</v>
      </c>
      <c r="F11" s="18" t="s">
        <v>8</v>
      </c>
    </row>
    <row r="12" spans="3:8" x14ac:dyDescent="0.5">
      <c r="C12" s="19" t="s">
        <v>17</v>
      </c>
      <c r="D12" s="20"/>
      <c r="E12" s="24"/>
      <c r="F12" s="18" t="s">
        <v>8</v>
      </c>
      <c r="G12" s="22"/>
      <c r="H12" s="22"/>
    </row>
    <row r="13" spans="3:8" ht="26.25" x14ac:dyDescent="0.55000000000000004">
      <c r="C13" s="25" t="s">
        <v>18</v>
      </c>
      <c r="D13" s="26"/>
      <c r="E13" s="27">
        <f>+D13/D4</f>
        <v>0</v>
      </c>
      <c r="F13" s="18" t="s">
        <v>8</v>
      </c>
    </row>
    <row r="14" spans="3:8" ht="26.25" x14ac:dyDescent="0.55000000000000004">
      <c r="C14" s="25" t="s">
        <v>19</v>
      </c>
      <c r="D14" s="26"/>
      <c r="E14" s="27">
        <f>+D14/D4</f>
        <v>0</v>
      </c>
      <c r="F14" s="18" t="s">
        <v>8</v>
      </c>
    </row>
    <row r="15" spans="3:8" ht="26.25" x14ac:dyDescent="0.55000000000000004">
      <c r="C15" s="25" t="s">
        <v>20</v>
      </c>
      <c r="D15" s="26"/>
      <c r="E15" s="27">
        <f>+D15/D4</f>
        <v>0</v>
      </c>
      <c r="F15" s="18" t="s">
        <v>8</v>
      </c>
    </row>
    <row r="16" spans="3:8" ht="26.25" x14ac:dyDescent="0.55000000000000004">
      <c r="C16" s="31" t="s">
        <v>21</v>
      </c>
      <c r="D16" s="32">
        <f>ROUND((D6+D11)*(G16/100)*(12/12),2)</f>
        <v>0</v>
      </c>
      <c r="E16" s="27">
        <f>ROUND((E6+E11)*(G16/100)*(12/12),2)</f>
        <v>0</v>
      </c>
      <c r="F16" s="18" t="s">
        <v>8</v>
      </c>
      <c r="G16" s="33">
        <v>6.5</v>
      </c>
      <c r="H16" s="1" t="s">
        <v>22</v>
      </c>
    </row>
    <row r="17" spans="2:14" ht="26.25" x14ac:dyDescent="0.55000000000000004">
      <c r="C17" s="31" t="s">
        <v>23</v>
      </c>
      <c r="D17" s="26"/>
      <c r="E17" s="27">
        <f>+D17/D4</f>
        <v>0</v>
      </c>
      <c r="F17" s="18" t="s">
        <v>8</v>
      </c>
    </row>
    <row r="18" spans="2:14" ht="26.25" x14ac:dyDescent="0.55000000000000004">
      <c r="C18" s="31" t="s">
        <v>24</v>
      </c>
      <c r="D18" s="34">
        <f>+E18*D4</f>
        <v>152.81</v>
      </c>
      <c r="E18" s="35">
        <f>G18</f>
        <v>152.81</v>
      </c>
      <c r="F18" s="18" t="s">
        <v>8</v>
      </c>
      <c r="G18" s="36">
        <v>152.81</v>
      </c>
      <c r="H18" s="37" t="s">
        <v>25</v>
      </c>
      <c r="I18" s="22" t="s">
        <v>26</v>
      </c>
    </row>
    <row r="19" spans="2:14" ht="26.25" x14ac:dyDescent="0.55000000000000004">
      <c r="C19" s="31" t="s">
        <v>27</v>
      </c>
      <c r="D19" s="34">
        <f>+E19*D4</f>
        <v>17.329999999999998</v>
      </c>
      <c r="E19" s="35">
        <f>G19</f>
        <v>17.329999999999998</v>
      </c>
      <c r="F19" s="18" t="s">
        <v>8</v>
      </c>
      <c r="G19" s="36">
        <v>17.329999999999998</v>
      </c>
      <c r="H19" s="37" t="s">
        <v>25</v>
      </c>
      <c r="I19" s="22" t="s">
        <v>26</v>
      </c>
      <c r="K19" s="38"/>
    </row>
    <row r="20" spans="2:14" ht="26.25" x14ac:dyDescent="0.55000000000000004">
      <c r="C20" s="39" t="s">
        <v>28</v>
      </c>
      <c r="D20" s="40"/>
      <c r="E20" s="41">
        <v>772.96</v>
      </c>
      <c r="F20" s="42" t="s">
        <v>25</v>
      </c>
      <c r="G20" s="22"/>
      <c r="H20" s="22"/>
      <c r="I20" s="22"/>
      <c r="J20" s="22"/>
      <c r="K20" s="22"/>
      <c r="L20" s="22"/>
      <c r="M20" s="22"/>
      <c r="N20" s="22"/>
    </row>
    <row r="21" spans="2:14" ht="26.25" x14ac:dyDescent="0.55000000000000004">
      <c r="C21" s="43" t="s">
        <v>29</v>
      </c>
      <c r="D21" s="44"/>
      <c r="E21" s="45"/>
      <c r="F21" s="18" t="s">
        <v>30</v>
      </c>
      <c r="G21" s="22"/>
      <c r="H21" s="22"/>
      <c r="I21" s="22"/>
      <c r="J21" s="22"/>
      <c r="K21" s="22"/>
      <c r="L21" s="22"/>
      <c r="M21" s="22"/>
      <c r="N21" s="22"/>
    </row>
    <row r="22" spans="2:14" ht="26.25" x14ac:dyDescent="0.55000000000000004">
      <c r="C22" s="46" t="s">
        <v>31</v>
      </c>
      <c r="D22" s="46"/>
      <c r="E22" s="47"/>
      <c r="F22" s="48" t="s">
        <v>44</v>
      </c>
    </row>
    <row r="23" spans="2:14" ht="26.25" x14ac:dyDescent="0.55000000000000004">
      <c r="E23" s="49"/>
      <c r="H23" s="51"/>
    </row>
    <row r="24" spans="2:14" ht="26.25" x14ac:dyDescent="0.55000000000000004">
      <c r="E24" s="49"/>
      <c r="H24" s="51"/>
    </row>
    <row r="25" spans="2:14" ht="26.25" thickBot="1" x14ac:dyDescent="0.55000000000000004">
      <c r="B25" s="52"/>
      <c r="C25" s="52"/>
      <c r="D25" s="52"/>
      <c r="E25" s="52"/>
      <c r="F25" s="53"/>
      <c r="G25" s="52"/>
      <c r="H25" s="54"/>
      <c r="I25" s="54"/>
    </row>
    <row r="26" spans="2:14" ht="30.75" thickBot="1" x14ac:dyDescent="0.7">
      <c r="B26" s="55"/>
      <c r="C26" s="56" t="s">
        <v>32</v>
      </c>
      <c r="D26" s="57">
        <f>D4</f>
        <v>1</v>
      </c>
      <c r="E26" s="58"/>
      <c r="F26" s="59"/>
      <c r="G26" s="55"/>
      <c r="H26" s="54"/>
      <c r="I26" s="54"/>
    </row>
    <row r="27" spans="2:14" ht="30.75" thickBot="1" x14ac:dyDescent="0.7">
      <c r="B27" s="55"/>
      <c r="C27" s="60" t="s">
        <v>33</v>
      </c>
      <c r="D27" s="61">
        <f>(D6+D11+D16+D17+(D18)+(D19))</f>
        <v>170.14</v>
      </c>
      <c r="E27" s="62"/>
      <c r="F27" s="63" t="s">
        <v>34</v>
      </c>
      <c r="G27" s="55"/>
      <c r="H27" s="54"/>
      <c r="I27" s="54"/>
    </row>
    <row r="28" spans="2:14" ht="30.75" thickBot="1" x14ac:dyDescent="0.7">
      <c r="B28" s="55"/>
      <c r="C28" s="60" t="s">
        <v>35</v>
      </c>
      <c r="D28" s="61">
        <f>(D6+D11+D16+D17+(D18)+(D19))/D26</f>
        <v>170.14</v>
      </c>
      <c r="E28" s="62"/>
      <c r="F28" s="63" t="s">
        <v>34</v>
      </c>
      <c r="G28" s="55"/>
      <c r="H28" s="54"/>
      <c r="I28" s="54"/>
    </row>
    <row r="29" spans="2:14" ht="30.75" thickBot="1" x14ac:dyDescent="0.7">
      <c r="B29" s="55"/>
      <c r="C29" s="64" t="s">
        <v>36</v>
      </c>
      <c r="D29" s="60"/>
      <c r="E29" s="65">
        <f>E6+E11+E16+E17+E18+(E19)+(E20)</f>
        <v>943.1</v>
      </c>
      <c r="F29" s="63" t="s">
        <v>34</v>
      </c>
      <c r="G29" s="55"/>
      <c r="H29" s="54"/>
      <c r="I29" s="54"/>
    </row>
    <row r="30" spans="2:14" ht="27" thickBot="1" x14ac:dyDescent="0.6">
      <c r="B30" s="55"/>
      <c r="C30" s="66" t="s">
        <v>37</v>
      </c>
      <c r="D30" s="67" t="s">
        <v>38</v>
      </c>
      <c r="E30" s="68">
        <f>E22*E21</f>
        <v>0</v>
      </c>
      <c r="F30" s="63" t="s">
        <v>34</v>
      </c>
      <c r="G30" s="55"/>
      <c r="H30" s="54"/>
      <c r="I30" s="54"/>
    </row>
    <row r="31" spans="2:14" ht="27" thickBot="1" x14ac:dyDescent="0.6">
      <c r="B31" s="55"/>
      <c r="C31" s="69" t="s">
        <v>39</v>
      </c>
      <c r="D31" s="70" t="s">
        <v>38</v>
      </c>
      <c r="E31" s="68">
        <f>E30-E27</f>
        <v>0</v>
      </c>
      <c r="F31" s="63" t="s">
        <v>34</v>
      </c>
      <c r="G31" s="55"/>
      <c r="H31" s="54"/>
      <c r="I31" s="54"/>
    </row>
    <row r="32" spans="2:14" ht="30.75" thickBot="1" x14ac:dyDescent="0.7">
      <c r="B32" s="55"/>
      <c r="C32" s="71" t="s">
        <v>40</v>
      </c>
      <c r="D32" s="72"/>
      <c r="E32" s="73">
        <v>6912.59</v>
      </c>
      <c r="F32" s="74" t="s">
        <v>34</v>
      </c>
      <c r="G32" s="55"/>
      <c r="H32" s="54"/>
      <c r="I32" s="54"/>
    </row>
    <row r="33" spans="1:15" x14ac:dyDescent="0.5">
      <c r="B33" s="55"/>
      <c r="C33" s="75" t="s">
        <v>41</v>
      </c>
      <c r="D33" s="55"/>
      <c r="E33" s="76"/>
      <c r="F33" s="77"/>
      <c r="G33" s="76"/>
      <c r="H33" s="54"/>
      <c r="I33" s="54"/>
    </row>
    <row r="34" spans="1:15" x14ac:dyDescent="0.5">
      <c r="B34" s="54"/>
      <c r="E34" s="49"/>
      <c r="G34" s="49"/>
    </row>
    <row r="35" spans="1:15" ht="22.5" x14ac:dyDescent="0.45">
      <c r="A35" s="78"/>
      <c r="B35" s="78"/>
      <c r="C35" s="79" t="s">
        <v>42</v>
      </c>
      <c r="D35" s="79"/>
      <c r="E35" s="78"/>
      <c r="F35" s="80" t="s">
        <v>45</v>
      </c>
      <c r="G35" s="79"/>
      <c r="H35" s="79"/>
      <c r="I35" s="78"/>
      <c r="J35" s="78"/>
      <c r="K35" s="78"/>
      <c r="L35" s="78"/>
      <c r="M35" s="78"/>
      <c r="N35" s="78"/>
      <c r="O35" s="78"/>
    </row>
    <row r="36" spans="1:15" ht="22.5" x14ac:dyDescent="0.45">
      <c r="A36" s="78"/>
      <c r="B36" s="78"/>
      <c r="C36" s="79" t="s">
        <v>43</v>
      </c>
      <c r="D36" s="79"/>
      <c r="E36" s="78"/>
      <c r="F36" s="81"/>
      <c r="G36" s="78"/>
      <c r="H36" s="78"/>
      <c r="I36" s="78"/>
      <c r="J36" s="78"/>
      <c r="K36" s="78"/>
      <c r="L36" s="78"/>
      <c r="M36" s="78"/>
      <c r="N36" s="78"/>
      <c r="O36" s="78"/>
    </row>
  </sheetData>
  <protectedRanges>
    <protectedRange sqref="E4 E7:E10 E17 E21:E22 E12:E15" name="ช่วง1"/>
  </protectedRanges>
  <mergeCells count="1">
    <mergeCell ref="C2:F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2021-07-22T08:01:18Z</dcterms:created>
  <dcterms:modified xsi:type="dcterms:W3CDTF">2021-07-22T08:07:39Z</dcterms:modified>
</cp:coreProperties>
</file>