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ADMIN\Desktop\คำนวณต้นทุน\"/>
    </mc:Choice>
  </mc:AlternateContent>
  <xr:revisionPtr revIDLastSave="0" documentId="8_{62A6F557-CDF5-49E7-8D7C-184B14C8A87D}" xr6:coauthVersionLast="47" xr6:coauthVersionMax="47" xr10:uidLastSave="{00000000-0000-0000-0000-000000000000}"/>
  <bookViews>
    <workbookView xWindow="-120" yWindow="-120" windowWidth="20730" windowHeight="11160" xr2:uid="{2279FA28-0A8E-4817-9E2C-C7EFFF8B8E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s="1"/>
  <c r="D26" i="1"/>
  <c r="E19" i="1"/>
  <c r="D19" i="1" s="1"/>
  <c r="E18" i="1"/>
  <c r="D18" i="1" s="1"/>
  <c r="E17" i="1"/>
  <c r="E15" i="1"/>
  <c r="E14" i="1"/>
  <c r="E13" i="1"/>
  <c r="E11" i="1"/>
  <c r="D11" i="1"/>
  <c r="E9" i="1"/>
  <c r="E6" i="1" s="1"/>
  <c r="D6" i="1"/>
  <c r="D16" i="1" s="1"/>
  <c r="E16" i="1" l="1"/>
  <c r="E29" i="1" s="1"/>
  <c r="D27" i="1"/>
  <c r="D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F5" authorId="0" shapeId="0" xr:uid="{CE349C74-417F-498F-B832-5F186C7488A1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อายุขัยเฉลี่ยทางเศรษฐกิจ
ของแต่ละพืช
</t>
        </r>
      </text>
    </comment>
  </commentList>
</comments>
</file>

<file path=xl/sharedStrings.xml><?xml version="1.0" encoding="utf-8"?>
<sst xmlns="http://schemas.openxmlformats.org/spreadsheetml/2006/main" count="67" uniqueCount="46">
  <si>
    <t>คำนวณต้นทุนการผลิตชาอัสสัม</t>
  </si>
  <si>
    <t>ชาอัสสัมแห้ง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</si>
  <si>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</si>
  <si>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</si>
  <si>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</si>
  <si>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</si>
  <si>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ทั้งแปลง</t>
  </si>
  <si>
    <t xml:space="preserve">     1.1 ค่าแรงงาน</t>
  </si>
  <si>
    <t>บาท</t>
  </si>
  <si>
    <t xml:space="preserve">         ค่าเตรียมดิน + ขุดหลุม (ปีปลูก)</t>
  </si>
  <si>
    <t xml:space="preserve">         ค่าปลูก (ปีปลูก และปลูกซ่อม)</t>
  </si>
  <si>
    <t xml:space="preserve">         ค่าดูแลรักษา</t>
  </si>
  <si>
    <t xml:space="preserve"> ( ค่าแรงค่าจ้างดายหญ้า ใส่ปุ๋ย ฉีดยา ให้น้ำ ฯลฯ )</t>
  </si>
  <si>
    <r>
      <t xml:space="preserve">         ค่าเก็บเกี่ยว รวบรวม </t>
    </r>
    <r>
      <rPr>
        <sz val="18"/>
        <color indexed="10"/>
        <rFont val="Browallia New"/>
        <family val="2"/>
      </rPr>
      <t>(ช่วงปีให้ผล เฉลี่ยต่อปี)</t>
    </r>
  </si>
  <si>
    <t>บาทต่อไร่ ต่อปี</t>
  </si>
  <si>
    <t xml:space="preserve"> ( ไม่รวมค่าขนไปขาย )</t>
  </si>
  <si>
    <t xml:space="preserve">     1.2 ค่าวัสดุ</t>
  </si>
  <si>
    <t xml:space="preserve">        ค่าพันธุ์ (ปีปลูก และปลูกซ่อม)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</si>
  <si>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</si>
  <si>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</si>
  <si>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</si>
  <si>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</si>
  <si>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</si>
  <si>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</si>
  <si>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</si>
  <si>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</si>
  <si>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</si>
  <si>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</si>
  <si>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 xml:space="preserve">    1.7 ต้นทุนเฉลี่ยก่อนให้ผล</t>
  </si>
  <si>
    <t>2. ผลผลิต ที่คาดว่าจะเก็บเกี่ยวได้ในแปลงนี้ (เฉลี่ย)</t>
  </si>
  <si>
    <t>กิโลกรัมต่อไร่</t>
  </si>
  <si>
    <t>3. ราคาที่คาดว่าจะขายได้</t>
  </si>
  <si>
    <t>4. ผลการคำนวณตามต้นทุนของท่าน (ไร่)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</si>
  <si>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ทั้งแปลง</t>
    </r>
  </si>
  <si>
    <t>บาท/ไร่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</si>
  <si>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เฉลี่ยต่อไร่</t>
    </r>
  </si>
  <si>
    <r>
      <t xml:space="preserve">     </t>
    </r>
    <r>
      <rPr>
        <b/>
        <sz val="18"/>
        <color indexed="10"/>
        <rFont val="Wingdings"/>
        <charset val="2"/>
      </rPr>
      <t xml:space="preserve">Ü </t>
    </r>
    <r>
      <rPr>
        <b/>
        <sz val="18"/>
        <color indexed="10"/>
        <rFont val="Browallia New"/>
        <family val="2"/>
      </rPr>
      <t>ต้นทุนรวม ของเกษตรกร เฉลี่ยต่อปี ตลอดอายุขัยเฉลี่ยของพืชนั้น</t>
    </r>
  </si>
  <si>
    <t xml:space="preserve">       รายได้</t>
  </si>
  <si>
    <t xml:space="preserve"> -</t>
  </si>
  <si>
    <t xml:space="preserve">       กำไร / ขาดทุน</t>
  </si>
  <si>
    <t>5. ต้นทุน ของ สศก. เฉลี่ยต่อไร่ ต่อปี</t>
  </si>
  <si>
    <t>หมายเหตู :  ผลผลิตชาอัสสัมแห้ง   อัตราส่วน   สด :    แห้ง  =   5  :  1</t>
  </si>
  <si>
    <t>ที่มา :   ศูนย์สารสนเทศการเกษตร สำนักงานเศรษฐกิจการเกษตร</t>
  </si>
  <si>
    <t xml:space="preserve">          กระทรวงเกษตรและสหกรณ์</t>
  </si>
  <si>
    <t>บาทต่อกิโลกรัม</t>
  </si>
  <si>
    <t xml:space="preserve"> ธันวาคม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</si>
</sst>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20"/>
      <color rgb="FFFF0000"/>
      <name val="Browallia New"/>
      <family val="2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name val="Browallia New"/>
      <family val="2"/>
    </font>
    <font>
      <sz val="18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indexed="10"/>
      <name val="Browallia New"/>
      <family val="2"/>
    </font>
    <font>
      <b/>
      <sz val="18"/>
      <name val="Browallia New"/>
      <family val="2"/>
    </font>
    <font>
      <b/>
      <sz val="18"/>
      <color indexed="12"/>
      <name val="Wingdings"/>
      <charset val="2"/>
    </font>
    <font>
      <b/>
      <sz val="18"/>
      <color indexed="12"/>
      <name val="Browallia New"/>
      <family val="2"/>
    </font>
    <font>
      <b/>
      <sz val="20"/>
      <color rgb="FF0000CC"/>
      <name val="Browallia New"/>
      <family val="2"/>
    </font>
    <font>
      <sz val="14"/>
      <name val="AngsanaUPC"/>
      <family val="1"/>
    </font>
    <font>
      <b/>
      <sz val="16"/>
      <name val="AngsanaUPC"/>
      <family val="1"/>
    </font>
    <font>
      <sz val="16"/>
      <color theme="1"/>
      <name val="Browallia New"/>
      <family val="2"/>
    </font>
    <font>
      <sz val="16"/>
      <color rgb="FF0000CC"/>
      <name val="Browall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2" fillId="2" borderId="0" xfId="0" applyFont="1" applyFill="1"/>
    <xf numFmtId="0" fontId="9" fillId="3" borderId="1" xfId="0" applyFont="1" applyFill="1" applyBorder="1"/>
    <xf numFmtId="0" fontId="5" fillId="4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7" borderId="2" xfId="0" applyFont="1" applyFill="1" applyBorder="1"/>
    <xf numFmtId="0" fontId="6" fillId="7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/>
    <xf numFmtId="4" fontId="13" fillId="8" borderId="1" xfId="0" applyNumberFormat="1" applyFont="1" applyFill="1" applyBorder="1"/>
    <xf numFmtId="4" fontId="13" fillId="0" borderId="5" xfId="0" applyNumberFormat="1" applyFont="1" applyBorder="1"/>
    <xf numFmtId="0" fontId="2" fillId="6" borderId="6" xfId="0" applyFont="1" applyFill="1" applyBorder="1" applyAlignment="1">
      <alignment horizontal="center"/>
    </xf>
    <xf numFmtId="0" fontId="12" fillId="3" borderId="1" xfId="0" applyFont="1" applyFill="1" applyBorder="1"/>
    <xf numFmtId="43" fontId="12" fillId="9" borderId="5" xfId="1" applyFont="1" applyFill="1" applyBorder="1" applyProtection="1">
      <protection locked="0"/>
    </xf>
    <xf numFmtId="4" fontId="2" fillId="3" borderId="5" xfId="0" applyNumberFormat="1" applyFont="1" applyFill="1" applyBorder="1"/>
    <xf numFmtId="0" fontId="12" fillId="0" borderId="0" xfId="0" applyFont="1"/>
    <xf numFmtId="43" fontId="12" fillId="9" borderId="1" xfId="1" applyFont="1" applyFill="1" applyBorder="1" applyProtection="1">
      <protection locked="0"/>
    </xf>
    <xf numFmtId="4" fontId="2" fillId="3" borderId="1" xfId="0" applyNumberFormat="1" applyFont="1" applyFill="1" applyBorder="1"/>
    <xf numFmtId="0" fontId="2" fillId="0" borderId="1" xfId="0" applyFont="1" applyBorder="1"/>
    <xf numFmtId="43" fontId="2" fillId="9" borderId="1" xfId="1" applyFont="1" applyFill="1" applyBorder="1" applyProtection="1">
      <protection locked="0"/>
    </xf>
    <xf numFmtId="4" fontId="14" fillId="10" borderId="1" xfId="0" applyNumberFormat="1" applyFont="1" applyFill="1" applyBorder="1"/>
    <xf numFmtId="43" fontId="2" fillId="11" borderId="1" xfId="1" applyFont="1" applyFill="1" applyBorder="1"/>
    <xf numFmtId="4" fontId="14" fillId="9" borderId="1" xfId="0" applyNumberFormat="1" applyFont="1" applyFill="1" applyBorder="1" applyProtection="1">
      <protection locked="0"/>
    </xf>
    <xf numFmtId="4" fontId="13" fillId="0" borderId="1" xfId="0" applyNumberFormat="1" applyFont="1" applyBorder="1"/>
    <xf numFmtId="0" fontId="14" fillId="8" borderId="1" xfId="0" applyFont="1" applyFill="1" applyBorder="1"/>
    <xf numFmtId="4" fontId="14" fillId="8" borderId="1" xfId="0" applyNumberFormat="1" applyFont="1" applyFill="1" applyBorder="1"/>
    <xf numFmtId="43" fontId="14" fillId="3" borderId="4" xfId="1" applyFont="1" applyFill="1" applyBorder="1"/>
    <xf numFmtId="43" fontId="2" fillId="8" borderId="1" xfId="1" applyFont="1" applyFill="1" applyBorder="1"/>
    <xf numFmtId="4" fontId="6" fillId="0" borderId="1" xfId="0" applyNumberFormat="1" applyFont="1" applyBorder="1"/>
    <xf numFmtId="4" fontId="14" fillId="3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43" fontId="2" fillId="0" borderId="0" xfId="1" applyFont="1"/>
    <xf numFmtId="0" fontId="6" fillId="8" borderId="1" xfId="0" applyFont="1" applyFill="1" applyBorder="1"/>
    <xf numFmtId="43" fontId="6" fillId="3" borderId="5" xfId="1" applyFont="1" applyFill="1" applyBorder="1"/>
    <xf numFmtId="4" fontId="6" fillId="3" borderId="5" xfId="0" applyNumberFormat="1" applyFont="1" applyFill="1" applyBorder="1"/>
    <xf numFmtId="0" fontId="6" fillId="6" borderId="1" xfId="0" applyFont="1" applyFill="1" applyBorder="1" applyAlignment="1">
      <alignment horizontal="center"/>
    </xf>
    <xf numFmtId="0" fontId="16" fillId="7" borderId="2" xfId="0" applyFont="1" applyFill="1" applyBorder="1"/>
    <xf numFmtId="0" fontId="16" fillId="7" borderId="7" xfId="0" applyFont="1" applyFill="1" applyBorder="1"/>
    <xf numFmtId="4" fontId="2" fillId="4" borderId="5" xfId="0" applyNumberFormat="1" applyFont="1" applyFill="1" applyBorder="1" applyProtection="1">
      <protection locked="0"/>
    </xf>
    <xf numFmtId="0" fontId="16" fillId="12" borderId="1" xfId="0" applyFont="1" applyFill="1" applyBorder="1"/>
    <xf numFmtId="4" fontId="2" fillId="4" borderId="1" xfId="0" applyNumberFormat="1" applyFont="1" applyFill="1" applyBorder="1" applyProtection="1">
      <protection locked="0"/>
    </xf>
    <xf numFmtId="0" fontId="2" fillId="6" borderId="5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4" fillId="0" borderId="0" xfId="0" applyFont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0" borderId="0" xfId="0" applyFont="1" applyFill="1"/>
    <xf numFmtId="0" fontId="2" fillId="6" borderId="0" xfId="0" applyFont="1" applyFill="1"/>
    <xf numFmtId="0" fontId="11" fillId="10" borderId="8" xfId="0" applyFont="1" applyFill="1" applyBorder="1"/>
    <xf numFmtId="4" fontId="13" fillId="10" borderId="9" xfId="0" applyNumberFormat="1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10" borderId="9" xfId="0" applyFont="1" applyFill="1" applyBorder="1"/>
    <xf numFmtId="4" fontId="11" fillId="14" borderId="9" xfId="0" applyNumberFormat="1" applyFont="1" applyFill="1" applyBorder="1"/>
    <xf numFmtId="4" fontId="9" fillId="10" borderId="9" xfId="0" applyNumberFormat="1" applyFont="1" applyFill="1" applyBorder="1"/>
    <xf numFmtId="0" fontId="9" fillId="10" borderId="12" xfId="0" applyFont="1" applyFill="1" applyBorder="1" applyAlignment="1">
      <alignment horizontal="center"/>
    </xf>
    <xf numFmtId="0" fontId="6" fillId="10" borderId="9" xfId="0" applyFont="1" applyFill="1" applyBorder="1"/>
    <xf numFmtId="4" fontId="19" fillId="15" borderId="9" xfId="0" applyNumberFormat="1" applyFont="1" applyFill="1" applyBorder="1"/>
    <xf numFmtId="0" fontId="14" fillId="10" borderId="9" xfId="0" applyFont="1" applyFill="1" applyBorder="1"/>
    <xf numFmtId="0" fontId="14" fillId="10" borderId="9" xfId="0" applyFont="1" applyFill="1" applyBorder="1" applyAlignment="1">
      <alignment horizontal="center"/>
    </xf>
    <xf numFmtId="4" fontId="14" fillId="10" borderId="9" xfId="0" applyNumberFormat="1" applyFont="1" applyFill="1" applyBorder="1"/>
    <xf numFmtId="0" fontId="14" fillId="10" borderId="13" xfId="0" applyFont="1" applyFill="1" applyBorder="1"/>
    <xf numFmtId="0" fontId="14" fillId="10" borderId="13" xfId="0" applyFont="1" applyFill="1" applyBorder="1" applyAlignment="1">
      <alignment horizontal="center"/>
    </xf>
    <xf numFmtId="0" fontId="11" fillId="16" borderId="8" xfId="0" applyFont="1" applyFill="1" applyBorder="1"/>
    <xf numFmtId="0" fontId="16" fillId="16" borderId="14" xfId="0" applyFont="1" applyFill="1" applyBorder="1"/>
    <xf numFmtId="4" fontId="11" fillId="10" borderId="9" xfId="0" applyNumberFormat="1" applyFont="1" applyFill="1" applyBorder="1"/>
    <xf numFmtId="0" fontId="16" fillId="10" borderId="12" xfId="0" applyFont="1" applyFill="1" applyBorder="1" applyAlignment="1">
      <alignment horizontal="center"/>
    </xf>
    <xf numFmtId="43" fontId="21" fillId="10" borderId="15" xfId="2" applyFont="1" applyFill="1" applyBorder="1" applyAlignment="1">
      <alignment horizontal="left"/>
    </xf>
    <xf numFmtId="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49" fontId="23" fillId="0" borderId="0" xfId="0" applyNumberFormat="1" applyFont="1"/>
    <xf numFmtId="0" fontId="2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เครื่องหมายจุลภาค 5" xfId="2" xr:uid="{BE276A4B-73B4-45B6-80E4-84715A19F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0</xdr:row>
      <xdr:rowOff>133350</xdr:rowOff>
    </xdr:from>
    <xdr:to>
      <xdr:col>5</xdr:col>
      <xdr:colOff>1381126</xdr:colOff>
      <xdr:row>1</xdr:row>
      <xdr:rowOff>600075</xdr:rowOff>
    </xdr:to>
    <xdr:sp macro="" textlink="">
      <xdr:nvSpPr>
        <xdr:cNvPr id="2" name="สี่เหลี่ยมมุมมน 1">
          <a:extLst>
            <a:ext uri="{FF2B5EF4-FFF2-40B4-BE49-F238E27FC236}">
              <a16:creationId xmlns:a16="http://schemas.microsoft.com/office/drawing/2014/main" id="{6F26D02F-7CD7-400E-9899-4C457403C6CF}"/>
            </a:ext>
          </a:extLst>
        </xdr:cNvPr>
        <xdr:cNvSpPr/>
      </xdr:nvSpPr>
      <xdr:spPr>
        <a:xfrm>
          <a:off x="590551" y="133350"/>
          <a:ext cx="8039100" cy="67627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161925</xdr:colOff>
      <xdr:row>26</xdr:row>
      <xdr:rowOff>304800</xdr:rowOff>
    </xdr:from>
    <xdr:to>
      <xdr:col>9</xdr:col>
      <xdr:colOff>409575</xdr:colOff>
      <xdr:row>29</xdr:row>
      <xdr:rowOff>228600</xdr:rowOff>
    </xdr:to>
    <xdr:sp macro="" textlink="">
      <xdr:nvSpPr>
        <xdr:cNvPr id="3" name="ลูกศรซ้าย 2">
          <a:extLst>
            <a:ext uri="{FF2B5EF4-FFF2-40B4-BE49-F238E27FC236}">
              <a16:creationId xmlns:a16="http://schemas.microsoft.com/office/drawing/2014/main" id="{86400FBB-9E42-42F4-9E8E-374ACE9311AA}"/>
            </a:ext>
          </a:extLst>
        </xdr:cNvPr>
        <xdr:cNvSpPr/>
      </xdr:nvSpPr>
      <xdr:spPr>
        <a:xfrm>
          <a:off x="8801100" y="9334500"/>
          <a:ext cx="2457450" cy="1095375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6</xdr:col>
      <xdr:colOff>125730</xdr:colOff>
      <xdr:row>30</xdr:row>
      <xdr:rowOff>257175</xdr:rowOff>
    </xdr:from>
    <xdr:to>
      <xdr:col>9</xdr:col>
      <xdr:colOff>354330</xdr:colOff>
      <xdr:row>32</xdr:row>
      <xdr:rowOff>180974</xdr:rowOff>
    </xdr:to>
    <xdr:sp macro="" textlink="">
      <xdr:nvSpPr>
        <xdr:cNvPr id="4" name="ลูกศรซ้าย 3">
          <a:extLst>
            <a:ext uri="{FF2B5EF4-FFF2-40B4-BE49-F238E27FC236}">
              <a16:creationId xmlns:a16="http://schemas.microsoft.com/office/drawing/2014/main" id="{F2B0B661-CE6D-447B-A2CC-07EAC934EC01}"/>
            </a:ext>
          </a:extLst>
        </xdr:cNvPr>
        <xdr:cNvSpPr/>
      </xdr:nvSpPr>
      <xdr:spPr>
        <a:xfrm>
          <a:off x="8764905" y="10801350"/>
          <a:ext cx="2438400" cy="657224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6</xdr:col>
      <xdr:colOff>266698</xdr:colOff>
      <xdr:row>3</xdr:row>
      <xdr:rowOff>28575</xdr:rowOff>
    </xdr:from>
    <xdr:to>
      <xdr:col>11</xdr:col>
      <xdr:colOff>200025</xdr:colOff>
      <xdr:row>7</xdr:row>
      <xdr:rowOff>47625</xdr:rowOff>
    </xdr:to>
    <xdr:sp macro="" textlink="">
      <xdr:nvSpPr>
        <xdr:cNvPr id="5" name="แผนผังลำดับงาน: บัตร 4">
          <a:extLst>
            <a:ext uri="{FF2B5EF4-FFF2-40B4-BE49-F238E27FC236}">
              <a16:creationId xmlns:a16="http://schemas.microsoft.com/office/drawing/2014/main" id="{D6AB79FE-3F5E-45E2-B3D4-7649885556AC}"/>
            </a:ext>
          </a:extLst>
        </xdr:cNvPr>
        <xdr:cNvSpPr/>
      </xdr:nvSpPr>
      <xdr:spPr>
        <a:xfrm>
          <a:off x="8905873" y="1171575"/>
          <a:ext cx="3600452" cy="1485900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ในแต่ละกิจกรรมที่จ่ายไปในการปลูกพืชนั้น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ตามจำนวนพื้นที่ปลูกทั้งแปลง(ไร่)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  <xdr:twoCellAnchor>
    <xdr:from>
      <xdr:col>6</xdr:col>
      <xdr:colOff>278130</xdr:colOff>
      <xdr:row>19</xdr:row>
      <xdr:rowOff>95250</xdr:rowOff>
    </xdr:from>
    <xdr:to>
      <xdr:col>13</xdr:col>
      <xdr:colOff>228606</xdr:colOff>
      <xdr:row>22</xdr:row>
      <xdr:rowOff>180975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8BB9EF91-8075-4BFE-BDCB-406CB87A2120}"/>
            </a:ext>
          </a:extLst>
        </xdr:cNvPr>
        <xdr:cNvSpPr/>
      </xdr:nvSpPr>
      <xdr:spPr>
        <a:xfrm>
          <a:off x="8917305" y="6734175"/>
          <a:ext cx="4989201" cy="1085850"/>
        </a:xfrm>
        <a:prstGeom prst="wedgeRectCallout">
          <a:avLst>
            <a:gd name="adj1" fmla="val -56285"/>
            <a:gd name="adj2" fmla="val -38932"/>
          </a:avLst>
        </a:prstGeom>
        <a:solidFill>
          <a:schemeClr val="accent5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390525</xdr:colOff>
      <xdr:row>19</xdr:row>
      <xdr:rowOff>180975</xdr:rowOff>
    </xdr:from>
    <xdr:to>
      <xdr:col>13</xdr:col>
      <xdr:colOff>125740</xdr:colOff>
      <xdr:row>22</xdr:row>
      <xdr:rowOff>104775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FE14A1F1-AD1C-4B48-97C3-BE77161CA349}"/>
            </a:ext>
          </a:extLst>
        </xdr:cNvPr>
        <xdr:cNvSpPr txBox="1">
          <a:spLocks noChangeArrowheads="1"/>
        </xdr:cNvSpPr>
      </xdr:nvSpPr>
      <xdr:spPr bwMode="auto">
        <a:xfrm>
          <a:off x="9029700" y="6819900"/>
          <a:ext cx="4773940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th-TH" sz="1600" b="0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ต้นทุนเฉลี่ยก่อนให้ผล </a:t>
          </a:r>
          <a:r>
            <a:rPr lang="th-TH" sz="16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คิดจากต้นทุนช่วงก่อนให้ผล ตั้งแต่ปีปลูก จนถึงปีก่อนเก็บเกี่ยว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เช่น ค่าเตรียมดิน ค่าปลูก ค่าพันธุ์ และอื่น ๆ เฉลี่ยคืนทุน</a:t>
          </a:r>
          <a:r>
            <a:rPr lang="th-TH" sz="1400" b="0" i="0" u="none" strike="noStrike">
              <a:latin typeface="+mn-lt"/>
              <a:ea typeface="+mn-ea"/>
              <a:cs typeface="+mn-cs"/>
            </a:rPr>
            <a:t> ตั้งแต่ </a:t>
          </a:r>
        </a:p>
        <a:p>
          <a:pPr algn="l" rtl="0">
            <a:defRPr sz="1000"/>
          </a:pPr>
          <a:r>
            <a:rPr lang="th-TH" sz="1400" b="0" i="0" u="none" strike="noStrike">
              <a:latin typeface="+mn-lt"/>
              <a:ea typeface="+mn-ea"/>
              <a:cs typeface="+mn-cs"/>
            </a:rPr>
            <a:t>  ปีเริ่มเก็บเกี่ยวจนสิ้นอายุขัยทางเศรษฐกิจของพืชนั้น</a:t>
          </a:r>
          <a:r>
            <a:rPr lang="th-TH" sz="1400"/>
            <a:t> </a:t>
          </a:r>
          <a:endParaRPr lang="th-TH" sz="14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7BEDC-4A3B-473B-B8B5-CFFFCC795936}">
  <dimension ref="A2:N36"/>
  <sheetViews>
    <sheetView tabSelected="1" workbookViewId="0">
      <selection activeCell="H11" sqref="H11"/>
    </sheetView>
  </sheetViews>
  <sheetFormatPr defaultRowHeight="25.5" x14ac:dyDescent="0.5"/>
  <cols>
    <col min="1" max="1" width="4.625" style="1" customWidth="1"/>
    <col min="2" max="2" width="3.375" style="1" customWidth="1"/>
    <col min="3" max="3" width="49.25" style="1" customWidth="1"/>
    <col min="4" max="4" width="23.25" style="1" customWidth="1"/>
    <col min="5" max="5" width="14.625" style="1" customWidth="1"/>
    <col min="6" max="6" width="18.25" style="50" customWidth="1"/>
    <col min="7" max="7" width="11.75" style="1" customWidth="1"/>
    <col min="8" max="8" width="12.25" style="1" customWidth="1"/>
    <col min="9" max="9" width="5" style="1" customWidth="1"/>
    <col min="10" max="10" width="9" style="1"/>
    <col min="11" max="11" width="10.125" style="1" bestFit="1" customWidth="1"/>
    <col min="12" max="14" width="9" style="1"/>
  </cols>
  <sheetData>
    <row r="2" spans="3:8" ht="38.25" x14ac:dyDescent="0.65">
      <c r="C2" s="2" t="s">
        <v>0</v>
      </c>
      <c r="D2" s="2"/>
      <c r="E2" s="3"/>
      <c r="F2" s="3"/>
      <c r="H2" s="4" t="s">
        <v>1</v>
      </c>
    </row>
    <row r="3" spans="3:8" ht="26.25" x14ac:dyDescent="0.55000000000000004">
      <c r="C3" s="5" t="s">
        <v>2</v>
      </c>
      <c r="D3" s="5"/>
      <c r="E3" s="6"/>
      <c r="F3" s="5"/>
    </row>
    <row r="4" spans="3:8" ht="30" x14ac:dyDescent="0.65">
      <c r="C4" s="7" t="s">
        <v>3</v>
      </c>
      <c r="D4" s="8">
        <v>1</v>
      </c>
      <c r="E4" s="9"/>
      <c r="F4" s="10" t="s">
        <v>4</v>
      </c>
    </row>
    <row r="5" spans="3:8" ht="30" x14ac:dyDescent="0.65">
      <c r="C5" s="11" t="s">
        <v>5</v>
      </c>
      <c r="D5" s="12" t="s">
        <v>6</v>
      </c>
      <c r="E5" s="13"/>
      <c r="F5" s="14"/>
    </row>
    <row r="6" spans="3:8" ht="30" x14ac:dyDescent="0.65">
      <c r="C6" s="15" t="s">
        <v>7</v>
      </c>
      <c r="D6" s="16">
        <f>SUM(D7:D10)</f>
        <v>0</v>
      </c>
      <c r="E6" s="17">
        <f>SUM(E7:E10)</f>
        <v>0</v>
      </c>
      <c r="F6" s="18" t="s">
        <v>8</v>
      </c>
    </row>
    <row r="7" spans="3:8" x14ac:dyDescent="0.5">
      <c r="C7" s="19" t="s">
        <v>9</v>
      </c>
      <c r="D7" s="20"/>
      <c r="E7" s="21"/>
      <c r="F7" s="18" t="s">
        <v>8</v>
      </c>
      <c r="G7" s="22"/>
      <c r="H7" s="22"/>
    </row>
    <row r="8" spans="3:8" x14ac:dyDescent="0.5">
      <c r="C8" s="19" t="s">
        <v>10</v>
      </c>
      <c r="D8" s="23"/>
      <c r="E8" s="24"/>
      <c r="F8" s="18" t="s">
        <v>8</v>
      </c>
      <c r="G8" s="22"/>
      <c r="H8" s="22"/>
    </row>
    <row r="9" spans="3:8" ht="26.25" x14ac:dyDescent="0.55000000000000004">
      <c r="C9" s="25" t="s">
        <v>11</v>
      </c>
      <c r="D9" s="26"/>
      <c r="E9" s="27">
        <f>+D9/D4</f>
        <v>0</v>
      </c>
      <c r="F9" s="18" t="s">
        <v>8</v>
      </c>
      <c r="G9" s="1" t="s">
        <v>12</v>
      </c>
    </row>
    <row r="10" spans="3:8" ht="26.25" x14ac:dyDescent="0.55000000000000004">
      <c r="C10" s="25" t="s">
        <v>13</v>
      </c>
      <c r="D10" s="28"/>
      <c r="E10" s="29"/>
      <c r="F10" s="18" t="s">
        <v>14</v>
      </c>
      <c r="G10" s="1" t="s">
        <v>15</v>
      </c>
    </row>
    <row r="11" spans="3:8" ht="30" x14ac:dyDescent="0.65">
      <c r="C11" s="15" t="s">
        <v>16</v>
      </c>
      <c r="D11" s="16">
        <f>SUM(D12:D15)</f>
        <v>0</v>
      </c>
      <c r="E11" s="30">
        <f>SUM(E12:E15)</f>
        <v>0</v>
      </c>
      <c r="F11" s="18" t="s">
        <v>8</v>
      </c>
    </row>
    <row r="12" spans="3:8" x14ac:dyDescent="0.5">
      <c r="C12" s="19" t="s">
        <v>17</v>
      </c>
      <c r="D12" s="20"/>
      <c r="E12" s="24"/>
      <c r="F12" s="18" t="s">
        <v>8</v>
      </c>
      <c r="G12" s="22"/>
      <c r="H12" s="22"/>
    </row>
    <row r="13" spans="3:8" ht="26.25" x14ac:dyDescent="0.55000000000000004">
      <c r="C13" s="25" t="s">
        <v>18</v>
      </c>
      <c r="D13" s="26"/>
      <c r="E13" s="27">
        <f>+D13/D4</f>
        <v>0</v>
      </c>
      <c r="F13" s="18" t="s">
        <v>8</v>
      </c>
    </row>
    <row r="14" spans="3:8" ht="26.25" x14ac:dyDescent="0.55000000000000004">
      <c r="C14" s="25" t="s">
        <v>19</v>
      </c>
      <c r="D14" s="26"/>
      <c r="E14" s="27">
        <f>+D14/D4</f>
        <v>0</v>
      </c>
      <c r="F14" s="18" t="s">
        <v>8</v>
      </c>
    </row>
    <row r="15" spans="3:8" ht="26.25" x14ac:dyDescent="0.55000000000000004">
      <c r="C15" s="25" t="s">
        <v>20</v>
      </c>
      <c r="D15" s="26"/>
      <c r="E15" s="27">
        <f>+D15/D4</f>
        <v>0</v>
      </c>
      <c r="F15" s="18" t="s">
        <v>8</v>
      </c>
    </row>
    <row r="16" spans="3:8" ht="26.25" x14ac:dyDescent="0.55000000000000004">
      <c r="C16" s="31" t="s">
        <v>21</v>
      </c>
      <c r="D16" s="32">
        <f>ROUND((D6+D11)*(G16/100)*(12/12),2)</f>
        <v>0</v>
      </c>
      <c r="E16" s="27">
        <f>ROUND((E6+E11)*(G16/100)*(12/12),2)</f>
        <v>0</v>
      </c>
      <c r="F16" s="18" t="s">
        <v>8</v>
      </c>
      <c r="G16" s="33">
        <v>6.5</v>
      </c>
      <c r="H16" s="1" t="s">
        <v>22</v>
      </c>
    </row>
    <row r="17" spans="2:14" ht="26.25" x14ac:dyDescent="0.55000000000000004">
      <c r="C17" s="31" t="s">
        <v>23</v>
      </c>
      <c r="D17" s="26"/>
      <c r="E17" s="27">
        <f>+D17/D4</f>
        <v>0</v>
      </c>
      <c r="F17" s="18" t="s">
        <v>8</v>
      </c>
    </row>
    <row r="18" spans="2:14" ht="26.25" x14ac:dyDescent="0.55000000000000004">
      <c r="C18" s="31" t="s">
        <v>24</v>
      </c>
      <c r="D18" s="34">
        <f>+E18*D4</f>
        <v>33.299999999999997</v>
      </c>
      <c r="E18" s="35">
        <f>G18</f>
        <v>33.299999999999997</v>
      </c>
      <c r="F18" s="18" t="s">
        <v>8</v>
      </c>
      <c r="G18" s="36">
        <v>33.299999999999997</v>
      </c>
      <c r="H18" s="37" t="s">
        <v>25</v>
      </c>
      <c r="I18" s="22" t="s">
        <v>26</v>
      </c>
    </row>
    <row r="19" spans="2:14" ht="26.25" x14ac:dyDescent="0.55000000000000004">
      <c r="C19" s="31" t="s">
        <v>27</v>
      </c>
      <c r="D19" s="34">
        <f>+E19*D4</f>
        <v>2.09</v>
      </c>
      <c r="E19" s="35">
        <f>G19</f>
        <v>2.09</v>
      </c>
      <c r="F19" s="18" t="s">
        <v>8</v>
      </c>
      <c r="G19" s="36">
        <v>2.09</v>
      </c>
      <c r="H19" s="37" t="s">
        <v>25</v>
      </c>
      <c r="I19" s="22" t="s">
        <v>26</v>
      </c>
      <c r="K19" s="38"/>
    </row>
    <row r="20" spans="2:14" ht="26.25" x14ac:dyDescent="0.55000000000000004">
      <c r="C20" s="39" t="s">
        <v>28</v>
      </c>
      <c r="D20" s="40"/>
      <c r="E20" s="41">
        <v>652.73</v>
      </c>
      <c r="F20" s="42" t="s">
        <v>25</v>
      </c>
      <c r="G20" s="22"/>
      <c r="H20" s="22"/>
      <c r="I20" s="22"/>
      <c r="J20" s="22"/>
      <c r="K20" s="22"/>
      <c r="L20" s="22"/>
      <c r="M20" s="22"/>
      <c r="N20" s="22"/>
    </row>
    <row r="21" spans="2:14" ht="26.25" x14ac:dyDescent="0.55000000000000004">
      <c r="C21" s="43" t="s">
        <v>29</v>
      </c>
      <c r="D21" s="44"/>
      <c r="E21" s="45"/>
      <c r="F21" s="18" t="s">
        <v>30</v>
      </c>
      <c r="G21" s="22"/>
      <c r="H21" s="22"/>
      <c r="I21" s="22"/>
      <c r="J21" s="22"/>
      <c r="K21" s="22"/>
      <c r="L21" s="22"/>
      <c r="M21" s="22"/>
      <c r="N21" s="22"/>
    </row>
    <row r="22" spans="2:14" ht="26.25" x14ac:dyDescent="0.55000000000000004">
      <c r="C22" s="46" t="s">
        <v>31</v>
      </c>
      <c r="D22" s="46"/>
      <c r="E22" s="47"/>
      <c r="F22" s="48" t="s">
        <v>44</v>
      </c>
    </row>
    <row r="23" spans="2:14" ht="26.25" x14ac:dyDescent="0.55000000000000004">
      <c r="E23" s="49"/>
      <c r="H23" s="51"/>
    </row>
    <row r="24" spans="2:14" ht="26.25" x14ac:dyDescent="0.55000000000000004">
      <c r="E24" s="49"/>
      <c r="H24" s="51"/>
    </row>
    <row r="25" spans="2:14" ht="26.25" thickBot="1" x14ac:dyDescent="0.55000000000000004">
      <c r="B25" s="52"/>
      <c r="C25" s="52"/>
      <c r="D25" s="52"/>
      <c r="E25" s="52"/>
      <c r="F25" s="53"/>
      <c r="G25" s="52"/>
      <c r="H25" s="54"/>
      <c r="I25" s="54"/>
    </row>
    <row r="26" spans="2:14" ht="30.75" thickBot="1" x14ac:dyDescent="0.7">
      <c r="B26" s="55"/>
      <c r="C26" s="56" t="s">
        <v>32</v>
      </c>
      <c r="D26" s="57">
        <f>D4</f>
        <v>1</v>
      </c>
      <c r="E26" s="58"/>
      <c r="F26" s="59"/>
      <c r="G26" s="55"/>
      <c r="H26" s="54"/>
      <c r="I26" s="54"/>
    </row>
    <row r="27" spans="2:14" ht="30.75" thickBot="1" x14ac:dyDescent="0.7">
      <c r="B27" s="55"/>
      <c r="C27" s="60" t="s">
        <v>33</v>
      </c>
      <c r="D27" s="61">
        <f>(D6+D11+D16+D17+(D18)+(D19))</f>
        <v>35.39</v>
      </c>
      <c r="E27" s="62"/>
      <c r="F27" s="63" t="s">
        <v>34</v>
      </c>
      <c r="G27" s="55"/>
      <c r="H27" s="54"/>
      <c r="I27" s="54"/>
    </row>
    <row r="28" spans="2:14" ht="30.75" thickBot="1" x14ac:dyDescent="0.7">
      <c r="B28" s="55"/>
      <c r="C28" s="60" t="s">
        <v>35</v>
      </c>
      <c r="D28" s="61">
        <f>(D6+D11+D16+D17+D18+D19)/D26</f>
        <v>35.39</v>
      </c>
      <c r="E28" s="62"/>
      <c r="F28" s="63" t="s">
        <v>34</v>
      </c>
      <c r="G28" s="55"/>
      <c r="H28" s="54"/>
      <c r="I28" s="54"/>
    </row>
    <row r="29" spans="2:14" ht="30.75" thickBot="1" x14ac:dyDescent="0.7">
      <c r="B29" s="55"/>
      <c r="C29" s="64" t="s">
        <v>36</v>
      </c>
      <c r="D29" s="60"/>
      <c r="E29" s="65">
        <f>E6+E11+E16+E17+E18+(E19)+(E20)</f>
        <v>688.12</v>
      </c>
      <c r="F29" s="63" t="s">
        <v>34</v>
      </c>
      <c r="G29" s="55"/>
      <c r="H29" s="54"/>
      <c r="I29" s="54"/>
    </row>
    <row r="30" spans="2:14" ht="27" thickBot="1" x14ac:dyDescent="0.6">
      <c r="B30" s="55"/>
      <c r="C30" s="66" t="s">
        <v>37</v>
      </c>
      <c r="D30" s="67" t="s">
        <v>38</v>
      </c>
      <c r="E30" s="68">
        <f>E22*E21</f>
        <v>0</v>
      </c>
      <c r="F30" s="63" t="s">
        <v>34</v>
      </c>
      <c r="G30" s="55"/>
      <c r="H30" s="54"/>
      <c r="I30" s="54"/>
    </row>
    <row r="31" spans="2:14" ht="27" thickBot="1" x14ac:dyDescent="0.6">
      <c r="B31" s="55"/>
      <c r="C31" s="69" t="s">
        <v>39</v>
      </c>
      <c r="D31" s="70" t="s">
        <v>38</v>
      </c>
      <c r="E31" s="68">
        <f>E30-E27</f>
        <v>0</v>
      </c>
      <c r="F31" s="63" t="s">
        <v>34</v>
      </c>
      <c r="G31" s="55"/>
      <c r="H31" s="54"/>
      <c r="I31" s="54"/>
    </row>
    <row r="32" spans="2:14" ht="30.75" thickBot="1" x14ac:dyDescent="0.7">
      <c r="B32" s="55"/>
      <c r="C32" s="71" t="s">
        <v>40</v>
      </c>
      <c r="D32" s="72"/>
      <c r="E32" s="73">
        <v>8559.1299999999992</v>
      </c>
      <c r="F32" s="74" t="s">
        <v>34</v>
      </c>
      <c r="G32" s="55"/>
      <c r="H32" s="54"/>
      <c r="I32" s="54"/>
    </row>
    <row r="33" spans="1:14" x14ac:dyDescent="0.5">
      <c r="B33" s="55"/>
      <c r="C33" s="75" t="s">
        <v>41</v>
      </c>
      <c r="D33" s="55"/>
      <c r="E33" s="76"/>
      <c r="F33" s="77"/>
      <c r="G33" s="76"/>
      <c r="H33" s="54"/>
      <c r="I33" s="54"/>
    </row>
    <row r="34" spans="1:14" x14ac:dyDescent="0.5">
      <c r="B34" s="54"/>
      <c r="E34" s="49"/>
      <c r="G34" s="49"/>
    </row>
    <row r="35" spans="1:14" ht="22.5" x14ac:dyDescent="0.45">
      <c r="A35" s="78"/>
      <c r="B35" s="78"/>
      <c r="C35" s="79" t="s">
        <v>42</v>
      </c>
      <c r="D35" s="79"/>
      <c r="E35" s="78"/>
      <c r="F35" s="80" t="s">
        <v>45</v>
      </c>
      <c r="G35" s="79"/>
      <c r="H35" s="79"/>
      <c r="I35" s="78"/>
      <c r="J35" s="78"/>
      <c r="K35" s="78"/>
      <c r="L35" s="78"/>
      <c r="M35" s="78"/>
      <c r="N35" s="78"/>
    </row>
    <row r="36" spans="1:14" ht="22.5" x14ac:dyDescent="0.45">
      <c r="A36" s="78"/>
      <c r="B36" s="78"/>
      <c r="C36" s="79" t="s">
        <v>43</v>
      </c>
      <c r="D36" s="79"/>
      <c r="E36" s="78"/>
      <c r="F36" s="81"/>
      <c r="G36" s="78"/>
      <c r="H36" s="78"/>
      <c r="I36" s="78"/>
      <c r="J36" s="78"/>
      <c r="K36" s="78"/>
      <c r="L36" s="78"/>
      <c r="M36" s="78"/>
      <c r="N36" s="78"/>
    </row>
  </sheetData>
  <protectedRanges>
    <protectedRange sqref="E4 E7:E10 E17 E21:E22 E12:E15" name="ช่วง1"/>
  </protectedRanges>
  <mergeCells count="1">
    <mergeCell ref="C2:F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OAEADMIN</dc:creator>
  <cp:lastModifiedBy>OAEADMIN</cp:lastModifiedBy>
  <dcterms:created xsi:type="dcterms:W3CDTF">2021-07-22T08:32:11Z</dcterms:created>
  <dcterms:modified xsi:type="dcterms:W3CDTF">2021-07-22T08:35:02Z</dcterms:modified>
</cp:coreProperties>
</file>