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13_ncr:1_{06A79DD5-119F-42C4-823D-5DAE21BFCA2E}" xr6:coauthVersionLast="47" xr6:coauthVersionMax="47" xr10:uidLastSave="{00000000-0000-0000-0000-000000000000}"/>
  <bookViews>
    <workbookView xWindow="-120" yWindow="-120" windowWidth="20730" windowHeight="11160" xr2:uid="{6603D016-30CA-49B6-BA30-2F856307DB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s="1"/>
  <c r="D26" i="1"/>
  <c r="E19" i="1"/>
  <c r="D19" i="1" s="1"/>
  <c r="E18" i="1"/>
  <c r="D18" i="1"/>
  <c r="E17" i="1"/>
  <c r="E15" i="1"/>
  <c r="E11" i="1" s="1"/>
  <c r="E14" i="1"/>
  <c r="E13" i="1"/>
  <c r="D11" i="1"/>
  <c r="E9" i="1"/>
  <c r="E6" i="1"/>
  <c r="D6" i="1"/>
  <c r="D16" i="1" l="1"/>
  <c r="D27" i="1" s="1"/>
  <c r="E16" i="1"/>
  <c r="E29" i="1" s="1"/>
  <c r="D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F5" authorId="0" shapeId="0" xr:uid="{64002DA1-B4E1-4E72-ABA2-8B649F27BC45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อายุขัยเฉลี่ยทางเศรษฐกิจ
ของแต่ละพืช
</t>
        </r>
      </text>
    </comment>
  </commentList>
</comments>
</file>

<file path=xl/sharedStrings.xml><?xml version="1.0" encoding="utf-8"?>
<sst xmlns="http://schemas.openxmlformats.org/spreadsheetml/2006/main" count="65" uniqueCount="44">
  <si>
    <t>คำนวณต้นทุนการผลิตทุเรียน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</si>
  <si>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</si>
  <si>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</si>
  <si>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</si>
  <si>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</si>
  <si>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ทั้งแปลง</t>
  </si>
  <si>
    <t xml:space="preserve">     1.1 ค่าแรงงาน</t>
  </si>
  <si>
    <t>บาท</t>
  </si>
  <si>
    <t xml:space="preserve">         ค่าเตรียมดิน + ขุดหลุม (ปีปลูก)</t>
  </si>
  <si>
    <t xml:space="preserve">         ค่าปลูก (ปีปลูก และปลูกซ่อม)</t>
  </si>
  <si>
    <t xml:space="preserve">         ค่าดูแลรักษา</t>
  </si>
  <si>
    <t xml:space="preserve"> ( ค่าแรงค่าจ้างดายหญ้า ใส่ปุ๋ย ฉีดยา ให้น้ำ แต่งกิ่ง ฯลฯ )</t>
  </si>
  <si>
    <r>
      <t xml:space="preserve">         ค่าเก็บเกี่ยว รวบรวม </t>
    </r>
    <r>
      <rPr>
        <sz val="18"/>
        <color indexed="10"/>
        <rFont val="Browallia New"/>
        <family val="2"/>
      </rPr>
      <t>(ช่วงปีให้ผล เฉลี่ยต่อปี)</t>
    </r>
  </si>
  <si>
    <t>บาทต่อไร่ ต่อปี</t>
  </si>
  <si>
    <t xml:space="preserve"> ( ไม่รวมค่าขนไปขาย )</t>
  </si>
  <si>
    <t xml:space="preserve">     1.2 ค่าวัสดุ</t>
  </si>
  <si>
    <t xml:space="preserve">        ค่าพันธุ์ (ปีปลูก และปลูกซ่อม)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</si>
  <si>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</si>
  <si>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</si>
  <si>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</si>
  <si>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</si>
  <si>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</si>
  <si>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</si>
  <si>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</si>
  <si>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</si>
  <si>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</si>
  <si>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</si>
  <si>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 xml:space="preserve">    1.7 ต้นทุนเฉลี่ยก่อนให้ผล</t>
  </si>
  <si>
    <t>2. ผลผลิต ที่คาดว่าจะเก็บเกี่ยวได้ในแปลงนี้ (เฉลี่ย)</t>
  </si>
  <si>
    <t>กิโลกรัมต่อไร่</t>
  </si>
  <si>
    <t>3. ราคาที่คาดว่าจะขายได้</t>
  </si>
  <si>
    <t>4. ผลการคำนวณตามต้นทุนของท่าน (ไร่)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</si>
  <si>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ทั้งแปลง</t>
    </r>
  </si>
  <si>
    <t>บาท/ไร่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</si>
  <si>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เฉลี่ยต่อไร่</t>
    </r>
  </si>
  <si>
    <r>
      <t xml:space="preserve">     </t>
    </r>
    <r>
      <rPr>
        <b/>
        <sz val="18"/>
        <color indexed="10"/>
        <rFont val="Wingdings"/>
        <charset val="2"/>
      </rPr>
      <t xml:space="preserve">Ü </t>
    </r>
    <r>
      <rPr>
        <b/>
        <sz val="18"/>
        <color indexed="10"/>
        <rFont val="Browallia New"/>
        <family val="2"/>
      </rPr>
      <t>ต้นทุนรวม ของเกษตรกร เฉลี่ยต่อปี ตลอดอายุขัยเฉลี่ยของพืชนั้น</t>
    </r>
  </si>
  <si>
    <t xml:space="preserve">       รายได้</t>
  </si>
  <si>
    <t xml:space="preserve"> -</t>
  </si>
  <si>
    <t xml:space="preserve">       กำไร / ขาดทุน</t>
  </si>
  <si>
    <t>5. ต้นทุน ของ สศก. เฉลี่ยต่อไร่ ต่อปี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</si>
  <si>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</si>
  <si>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</si>
  <si>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>บาทต่อกิโลกรัม</t>
  </si>
  <si>
    <t xml:space="preserve"> 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</si>
</sst>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rgb="FFFF0000"/>
      <name val="Browallia New"/>
      <family val="2"/>
    </font>
    <font>
      <b/>
      <sz val="20"/>
      <name val="Browallia New"/>
      <family val="2"/>
    </font>
    <font>
      <sz val="18"/>
      <color rgb="FFFF0000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sz val="18"/>
      <color indexed="10"/>
      <name val="Browallia New"/>
      <family val="2"/>
    </font>
    <font>
      <b/>
      <sz val="18"/>
      <name val="Browallia New"/>
      <family val="2"/>
    </font>
    <font>
      <b/>
      <sz val="18"/>
      <color indexed="12"/>
      <name val="Wingdings"/>
      <charset val="2"/>
    </font>
    <font>
      <b/>
      <sz val="18"/>
      <color indexed="12"/>
      <name val="Browallia New"/>
      <family val="2"/>
    </font>
    <font>
      <b/>
      <sz val="20"/>
      <color rgb="FF0000CC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10" fillId="4" borderId="2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1" fillId="7" borderId="2" xfId="0" applyFont="1" applyFill="1" applyBorder="1"/>
    <xf numFmtId="0" fontId="5" fillId="7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/>
    <xf numFmtId="4" fontId="13" fillId="8" borderId="1" xfId="0" applyNumberFormat="1" applyFont="1" applyFill="1" applyBorder="1"/>
    <xf numFmtId="4" fontId="13" fillId="0" borderId="5" xfId="0" applyNumberFormat="1" applyFont="1" applyBorder="1"/>
    <xf numFmtId="0" fontId="2" fillId="6" borderId="6" xfId="0" applyFont="1" applyFill="1" applyBorder="1" applyAlignment="1">
      <alignment horizontal="center"/>
    </xf>
    <xf numFmtId="0" fontId="12" fillId="3" borderId="1" xfId="0" applyFont="1" applyFill="1" applyBorder="1"/>
    <xf numFmtId="43" fontId="12" fillId="9" borderId="5" xfId="1" applyFont="1" applyFill="1" applyBorder="1" applyProtection="1">
      <protection locked="0"/>
    </xf>
    <xf numFmtId="4" fontId="2" fillId="3" borderId="5" xfId="0" applyNumberFormat="1" applyFont="1" applyFill="1" applyBorder="1"/>
    <xf numFmtId="0" fontId="12" fillId="0" borderId="0" xfId="0" applyFont="1"/>
    <xf numFmtId="43" fontId="12" fillId="9" borderId="1" xfId="1" applyFont="1" applyFill="1" applyBorder="1" applyProtection="1">
      <protection locked="0"/>
    </xf>
    <xf numFmtId="4" fontId="2" fillId="3" borderId="1" xfId="0" applyNumberFormat="1" applyFont="1" applyFill="1" applyBorder="1"/>
    <xf numFmtId="0" fontId="2" fillId="0" borderId="1" xfId="0" applyFont="1" applyBorder="1"/>
    <xf numFmtId="43" fontId="2" fillId="9" borderId="1" xfId="1" applyFont="1" applyFill="1" applyBorder="1" applyProtection="1">
      <protection locked="0"/>
    </xf>
    <xf numFmtId="4" fontId="14" fillId="10" borderId="1" xfId="0" applyNumberFormat="1" applyFont="1" applyFill="1" applyBorder="1"/>
    <xf numFmtId="43" fontId="2" fillId="11" borderId="1" xfId="1" applyFont="1" applyFill="1" applyBorder="1"/>
    <xf numFmtId="4" fontId="14" fillId="9" borderId="1" xfId="0" applyNumberFormat="1" applyFont="1" applyFill="1" applyBorder="1" applyProtection="1">
      <protection locked="0"/>
    </xf>
    <xf numFmtId="4" fontId="13" fillId="0" borderId="1" xfId="0" applyNumberFormat="1" applyFont="1" applyBorder="1"/>
    <xf numFmtId="0" fontId="14" fillId="8" borderId="1" xfId="0" applyFont="1" applyFill="1" applyBorder="1"/>
    <xf numFmtId="4" fontId="14" fillId="8" borderId="1" xfId="0" applyNumberFormat="1" applyFont="1" applyFill="1" applyBorder="1"/>
    <xf numFmtId="43" fontId="14" fillId="3" borderId="4" xfId="1" applyFont="1" applyFill="1" applyBorder="1"/>
    <xf numFmtId="43" fontId="2" fillId="8" borderId="1" xfId="1" applyFont="1" applyFill="1" applyBorder="1"/>
    <xf numFmtId="4" fontId="5" fillId="0" borderId="1" xfId="0" applyNumberFormat="1" applyFont="1" applyBorder="1"/>
    <xf numFmtId="4" fontId="14" fillId="3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43" fontId="2" fillId="0" borderId="0" xfId="1" applyFont="1"/>
    <xf numFmtId="0" fontId="5" fillId="8" borderId="1" xfId="0" applyFont="1" applyFill="1" applyBorder="1"/>
    <xf numFmtId="43" fontId="5" fillId="3" borderId="5" xfId="1" applyFont="1" applyFill="1" applyBorder="1"/>
    <xf numFmtId="4" fontId="5" fillId="3" borderId="5" xfId="0" applyNumberFormat="1" applyFont="1" applyFill="1" applyBorder="1"/>
    <xf numFmtId="0" fontId="5" fillId="6" borderId="1" xfId="0" applyFont="1" applyFill="1" applyBorder="1" applyAlignment="1">
      <alignment horizontal="center"/>
    </xf>
    <xf numFmtId="0" fontId="16" fillId="7" borderId="2" xfId="0" applyFont="1" applyFill="1" applyBorder="1"/>
    <xf numFmtId="0" fontId="16" fillId="7" borderId="7" xfId="0" applyFont="1" applyFill="1" applyBorder="1"/>
    <xf numFmtId="4" fontId="2" fillId="4" borderId="5" xfId="0" applyNumberFormat="1" applyFont="1" applyFill="1" applyBorder="1" applyProtection="1">
      <protection locked="0"/>
    </xf>
    <xf numFmtId="0" fontId="16" fillId="12" borderId="1" xfId="0" applyFont="1" applyFill="1" applyBorder="1"/>
    <xf numFmtId="4" fontId="2" fillId="4" borderId="1" xfId="0" applyNumberFormat="1" applyFont="1" applyFill="1" applyBorder="1" applyProtection="1">
      <protection locked="0"/>
    </xf>
    <xf numFmtId="0" fontId="2" fillId="6" borderId="5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4" fillId="0" borderId="0" xfId="0" applyFont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0" borderId="0" xfId="0" applyFont="1" applyFill="1"/>
    <xf numFmtId="0" fontId="2" fillId="6" borderId="0" xfId="0" applyFont="1" applyFill="1"/>
    <xf numFmtId="0" fontId="11" fillId="10" borderId="8" xfId="0" applyFont="1" applyFill="1" applyBorder="1"/>
    <xf numFmtId="4" fontId="13" fillId="10" borderId="9" xfId="0" applyNumberFormat="1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10" borderId="9" xfId="0" applyFont="1" applyFill="1" applyBorder="1"/>
    <xf numFmtId="4" fontId="11" fillId="14" borderId="8" xfId="0" applyNumberFormat="1" applyFont="1" applyFill="1" applyBorder="1"/>
    <xf numFmtId="4" fontId="8" fillId="10" borderId="12" xfId="0" applyNumberFormat="1" applyFont="1" applyFill="1" applyBorder="1"/>
    <xf numFmtId="0" fontId="8" fillId="10" borderId="13" xfId="0" applyFont="1" applyFill="1" applyBorder="1" applyAlignment="1">
      <alignment horizontal="center"/>
    </xf>
    <xf numFmtId="4" fontId="8" fillId="10" borderId="14" xfId="0" applyNumberFormat="1" applyFont="1" applyFill="1" applyBorder="1"/>
    <xf numFmtId="0" fontId="5" fillId="10" borderId="9" xfId="0" applyFont="1" applyFill="1" applyBorder="1"/>
    <xf numFmtId="4" fontId="19" fillId="15" borderId="14" xfId="0" applyNumberFormat="1" applyFont="1" applyFill="1" applyBorder="1"/>
    <xf numFmtId="0" fontId="8" fillId="10" borderId="15" xfId="0" applyFont="1" applyFill="1" applyBorder="1" applyAlignment="1">
      <alignment horizontal="center"/>
    </xf>
    <xf numFmtId="0" fontId="14" fillId="10" borderId="9" xfId="0" applyFont="1" applyFill="1" applyBorder="1"/>
    <xf numFmtId="0" fontId="14" fillId="10" borderId="9" xfId="0" applyFont="1" applyFill="1" applyBorder="1" applyAlignment="1">
      <alignment horizontal="center"/>
    </xf>
    <xf numFmtId="4" fontId="14" fillId="10" borderId="9" xfId="0" applyNumberFormat="1" applyFont="1" applyFill="1" applyBorder="1"/>
    <xf numFmtId="0" fontId="14" fillId="10" borderId="12" xfId="0" applyFont="1" applyFill="1" applyBorder="1"/>
    <xf numFmtId="0" fontId="14" fillId="10" borderId="12" xfId="0" applyFont="1" applyFill="1" applyBorder="1" applyAlignment="1">
      <alignment horizontal="center"/>
    </xf>
    <xf numFmtId="0" fontId="11" fillId="16" borderId="8" xfId="0" applyFont="1" applyFill="1" applyBorder="1"/>
    <xf numFmtId="0" fontId="16" fillId="16" borderId="16" xfId="0" applyFont="1" applyFill="1" applyBorder="1"/>
    <xf numFmtId="4" fontId="11" fillId="10" borderId="9" xfId="0" applyNumberFormat="1" applyFont="1" applyFill="1" applyBorder="1"/>
    <xf numFmtId="0" fontId="14" fillId="10" borderId="15" xfId="0" applyFont="1" applyFill="1" applyBorder="1" applyAlignment="1">
      <alignment horizontal="center"/>
    </xf>
    <xf numFmtId="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0" fillId="0" borderId="0" xfId="0" applyFont="1"/>
    <xf numFmtId="0" fontId="21" fillId="0" borderId="0" xfId="0" applyFont="1"/>
    <xf numFmtId="49" fontId="21" fillId="0" borderId="0" xfId="0" applyNumberFormat="1" applyFont="1"/>
    <xf numFmtId="0" fontId="2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0</xdr:row>
      <xdr:rowOff>104775</xdr:rowOff>
    </xdr:from>
    <xdr:to>
      <xdr:col>6</xdr:col>
      <xdr:colOff>19051</xdr:colOff>
      <xdr:row>1</xdr:row>
      <xdr:rowOff>571500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44881B20-4E14-4D94-B7DE-63E83D6B2021}"/>
            </a:ext>
          </a:extLst>
        </xdr:cNvPr>
        <xdr:cNvSpPr/>
      </xdr:nvSpPr>
      <xdr:spPr>
        <a:xfrm>
          <a:off x="619126" y="104775"/>
          <a:ext cx="8039100" cy="704850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</xdr:col>
      <xdr:colOff>161925</xdr:colOff>
      <xdr:row>27</xdr:row>
      <xdr:rowOff>76200</xdr:rowOff>
    </xdr:from>
    <xdr:to>
      <xdr:col>9</xdr:col>
      <xdr:colOff>409575</xdr:colOff>
      <xdr:row>29</xdr:row>
      <xdr:rowOff>278156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9AAAF49B-14FE-469B-A068-E7F7B0A49E21}"/>
            </a:ext>
          </a:extLst>
        </xdr:cNvPr>
        <xdr:cNvSpPr/>
      </xdr:nvSpPr>
      <xdr:spPr>
        <a:xfrm>
          <a:off x="8801100" y="9496425"/>
          <a:ext cx="2457450" cy="983006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6</xdr:col>
      <xdr:colOff>125730</xdr:colOff>
      <xdr:row>30</xdr:row>
      <xdr:rowOff>257175</xdr:rowOff>
    </xdr:from>
    <xdr:to>
      <xdr:col>9</xdr:col>
      <xdr:colOff>354330</xdr:colOff>
      <xdr:row>32</xdr:row>
      <xdr:rowOff>165734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D268D380-8D89-456D-8777-C61155DBDCD7}"/>
            </a:ext>
          </a:extLst>
        </xdr:cNvPr>
        <xdr:cNvSpPr/>
      </xdr:nvSpPr>
      <xdr:spPr>
        <a:xfrm>
          <a:off x="8764905" y="10801350"/>
          <a:ext cx="2438400" cy="64198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6</xdr:col>
      <xdr:colOff>266698</xdr:colOff>
      <xdr:row>3</xdr:row>
      <xdr:rowOff>28575</xdr:rowOff>
    </xdr:from>
    <xdr:to>
      <xdr:col>11</xdr:col>
      <xdr:colOff>200025</xdr:colOff>
      <xdr:row>7</xdr:row>
      <xdr:rowOff>47625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811A764D-5FB2-405A-8A50-6C918C7D8FB0}"/>
            </a:ext>
          </a:extLst>
        </xdr:cNvPr>
        <xdr:cNvSpPr/>
      </xdr:nvSpPr>
      <xdr:spPr>
        <a:xfrm>
          <a:off x="8905873" y="1171575"/>
          <a:ext cx="3600452" cy="1485900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ในแต่ละกิจกรรมที่จ่ายไปในการปลูกพืชนั้น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ตามจำนวนพื้นที่ปลูกทั้งแปลง(ไร่)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  <xdr:twoCellAnchor>
    <xdr:from>
      <xdr:col>6</xdr:col>
      <xdr:colOff>278130</xdr:colOff>
      <xdr:row>19</xdr:row>
      <xdr:rowOff>95250</xdr:rowOff>
    </xdr:from>
    <xdr:to>
      <xdr:col>13</xdr:col>
      <xdr:colOff>228606</xdr:colOff>
      <xdr:row>22</xdr:row>
      <xdr:rowOff>95250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360BDED8-0A42-4EDC-8753-0411A7B9E074}"/>
            </a:ext>
          </a:extLst>
        </xdr:cNvPr>
        <xdr:cNvSpPr/>
      </xdr:nvSpPr>
      <xdr:spPr>
        <a:xfrm>
          <a:off x="8917305" y="6734175"/>
          <a:ext cx="4989201" cy="1000125"/>
        </a:xfrm>
        <a:prstGeom prst="wedgeRectCallout">
          <a:avLst>
            <a:gd name="adj1" fmla="val -56285"/>
            <a:gd name="adj2" fmla="val -38932"/>
          </a:avLst>
        </a:prstGeom>
        <a:solidFill>
          <a:schemeClr val="accent5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354330</xdr:colOff>
      <xdr:row>19</xdr:row>
      <xdr:rowOff>133350</xdr:rowOff>
    </xdr:from>
    <xdr:to>
      <xdr:col>13</xdr:col>
      <xdr:colOff>104779</xdr:colOff>
      <xdr:row>22</xdr:row>
      <xdr:rowOff>57150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26F4BC69-E151-4704-9E24-2DA0C992AC2C}"/>
            </a:ext>
          </a:extLst>
        </xdr:cNvPr>
        <xdr:cNvSpPr txBox="1">
          <a:spLocks noChangeArrowheads="1"/>
        </xdr:cNvSpPr>
      </xdr:nvSpPr>
      <xdr:spPr bwMode="auto">
        <a:xfrm>
          <a:off x="8993505" y="6772275"/>
          <a:ext cx="4789174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th-TH" sz="1600" b="0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ต้นทุนเฉลี่ยก่อนให้ผล </a:t>
          </a:r>
          <a:r>
            <a:rPr lang="th-TH" sz="16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คิดจากต้นทุนช่วงก่อนให้ผล ตั้งแต่ปีปลูก จนถึงปีก่อนเก็บเกี่ยว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เช่น ค่าเตรียมดิน ค่าปลูก ค่าพันธุ์ และอื่น ๆ เฉลี่ยคืนทุน</a:t>
          </a:r>
          <a:r>
            <a:rPr lang="th-TH" sz="1400" b="0" i="0" u="none" strike="noStrike">
              <a:latin typeface="+mn-lt"/>
              <a:ea typeface="+mn-ea"/>
              <a:cs typeface="+mn-cs"/>
            </a:rPr>
            <a:t> ตั้งแต่ </a:t>
          </a:r>
        </a:p>
        <a:p>
          <a:pPr algn="l" rtl="0">
            <a:defRPr sz="1000"/>
          </a:pPr>
          <a:r>
            <a:rPr lang="th-TH" sz="1400" b="0" i="0" u="none" strike="noStrike">
              <a:latin typeface="+mn-lt"/>
              <a:ea typeface="+mn-ea"/>
              <a:cs typeface="+mn-cs"/>
            </a:rPr>
            <a:t>  ปีเริ่มเก็บเกี่ยวจนสิ้นอายุขัยทางเศรษฐกิจของพืชนั้น</a:t>
          </a:r>
          <a:r>
            <a:rPr lang="th-TH" sz="1400"/>
            <a:t> </a:t>
          </a:r>
          <a:endParaRPr lang="th-TH" sz="14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133-34CC-430F-AF48-AC306B8F5013}">
  <dimension ref="A2:N36"/>
  <sheetViews>
    <sheetView tabSelected="1" workbookViewId="0">
      <selection activeCell="H11" sqref="H11"/>
    </sheetView>
  </sheetViews>
  <sheetFormatPr defaultRowHeight="25.5" x14ac:dyDescent="0.5"/>
  <cols>
    <col min="1" max="1" width="4.625" style="1" customWidth="1"/>
    <col min="2" max="2" width="3.375" style="1" customWidth="1"/>
    <col min="3" max="3" width="49.25" style="1" customWidth="1"/>
    <col min="4" max="4" width="23.25" style="1" customWidth="1"/>
    <col min="5" max="5" width="14.625" style="1" customWidth="1"/>
    <col min="6" max="6" width="18.25" style="49" customWidth="1"/>
    <col min="7" max="7" width="11.75" style="1" customWidth="1"/>
    <col min="8" max="8" width="12.25" style="1" customWidth="1"/>
    <col min="9" max="9" width="5" style="1" customWidth="1"/>
    <col min="10" max="10" width="9" style="1"/>
    <col min="11" max="11" width="10.125" style="1" bestFit="1" customWidth="1"/>
    <col min="12" max="14" width="9" style="1"/>
  </cols>
  <sheetData>
    <row r="2" spans="3:8" ht="38.25" x14ac:dyDescent="0.5">
      <c r="C2" s="2" t="s">
        <v>0</v>
      </c>
      <c r="D2" s="2"/>
      <c r="E2" s="3"/>
      <c r="F2" s="3"/>
    </row>
    <row r="3" spans="3:8" ht="26.25" x14ac:dyDescent="0.55000000000000004">
      <c r="C3" s="4" t="s">
        <v>1</v>
      </c>
      <c r="D3" s="4"/>
      <c r="E3" s="5"/>
      <c r="F3" s="4"/>
    </row>
    <row r="4" spans="3:8" ht="30" x14ac:dyDescent="0.65">
      <c r="C4" s="6" t="s">
        <v>2</v>
      </c>
      <c r="D4" s="7">
        <v>1</v>
      </c>
      <c r="E4" s="8"/>
      <c r="F4" s="9" t="s">
        <v>3</v>
      </c>
    </row>
    <row r="5" spans="3:8" ht="30" x14ac:dyDescent="0.65">
      <c r="C5" s="10" t="s">
        <v>4</v>
      </c>
      <c r="D5" s="11" t="s">
        <v>5</v>
      </c>
      <c r="E5" s="12"/>
      <c r="F5" s="13"/>
    </row>
    <row r="6" spans="3:8" ht="30" x14ac:dyDescent="0.65">
      <c r="C6" s="14" t="s">
        <v>6</v>
      </c>
      <c r="D6" s="15">
        <f>SUM(D7:D10)</f>
        <v>0</v>
      </c>
      <c r="E6" s="16">
        <f>SUM(E7:E10)</f>
        <v>0</v>
      </c>
      <c r="F6" s="17" t="s">
        <v>7</v>
      </c>
    </row>
    <row r="7" spans="3:8" x14ac:dyDescent="0.5">
      <c r="C7" s="18" t="s">
        <v>8</v>
      </c>
      <c r="D7" s="19"/>
      <c r="E7" s="20"/>
      <c r="F7" s="17" t="s">
        <v>7</v>
      </c>
      <c r="G7" s="21"/>
      <c r="H7" s="21"/>
    </row>
    <row r="8" spans="3:8" x14ac:dyDescent="0.5">
      <c r="C8" s="18" t="s">
        <v>9</v>
      </c>
      <c r="D8" s="22"/>
      <c r="E8" s="23"/>
      <c r="F8" s="17" t="s">
        <v>7</v>
      </c>
      <c r="G8" s="21"/>
      <c r="H8" s="21"/>
    </row>
    <row r="9" spans="3:8" ht="26.25" x14ac:dyDescent="0.55000000000000004">
      <c r="C9" s="24" t="s">
        <v>10</v>
      </c>
      <c r="D9" s="25"/>
      <c r="E9" s="26">
        <f>+D9/D4</f>
        <v>0</v>
      </c>
      <c r="F9" s="17" t="s">
        <v>7</v>
      </c>
      <c r="G9" s="1" t="s">
        <v>11</v>
      </c>
    </row>
    <row r="10" spans="3:8" ht="26.25" x14ac:dyDescent="0.55000000000000004">
      <c r="C10" s="24" t="s">
        <v>12</v>
      </c>
      <c r="D10" s="27"/>
      <c r="E10" s="28"/>
      <c r="F10" s="17" t="s">
        <v>13</v>
      </c>
      <c r="G10" s="1" t="s">
        <v>14</v>
      </c>
    </row>
    <row r="11" spans="3:8" ht="30" x14ac:dyDescent="0.65">
      <c r="C11" s="14" t="s">
        <v>15</v>
      </c>
      <c r="D11" s="15">
        <f>SUM(D12:D15)</f>
        <v>0</v>
      </c>
      <c r="E11" s="29">
        <f>SUM(E12:E15)</f>
        <v>0</v>
      </c>
      <c r="F11" s="17" t="s">
        <v>7</v>
      </c>
    </row>
    <row r="12" spans="3:8" x14ac:dyDescent="0.5">
      <c r="C12" s="18" t="s">
        <v>16</v>
      </c>
      <c r="D12" s="19"/>
      <c r="E12" s="23"/>
      <c r="F12" s="17" t="s">
        <v>7</v>
      </c>
      <c r="G12" s="21"/>
      <c r="H12" s="21"/>
    </row>
    <row r="13" spans="3:8" ht="26.25" x14ac:dyDescent="0.55000000000000004">
      <c r="C13" s="24" t="s">
        <v>17</v>
      </c>
      <c r="D13" s="25"/>
      <c r="E13" s="26">
        <f>+D13/D4</f>
        <v>0</v>
      </c>
      <c r="F13" s="17" t="s">
        <v>7</v>
      </c>
    </row>
    <row r="14" spans="3:8" ht="26.25" x14ac:dyDescent="0.55000000000000004">
      <c r="C14" s="24" t="s">
        <v>18</v>
      </c>
      <c r="D14" s="25"/>
      <c r="E14" s="26">
        <f>+D14/D4</f>
        <v>0</v>
      </c>
      <c r="F14" s="17" t="s">
        <v>7</v>
      </c>
    </row>
    <row r="15" spans="3:8" ht="26.25" x14ac:dyDescent="0.55000000000000004">
      <c r="C15" s="24" t="s">
        <v>19</v>
      </c>
      <c r="D15" s="25"/>
      <c r="E15" s="26">
        <f>+D15/D4</f>
        <v>0</v>
      </c>
      <c r="F15" s="17" t="s">
        <v>7</v>
      </c>
    </row>
    <row r="16" spans="3:8" ht="26.25" x14ac:dyDescent="0.55000000000000004">
      <c r="C16" s="30" t="s">
        <v>20</v>
      </c>
      <c r="D16" s="31">
        <f>ROUND((D6+D11)*(G16/100)*(12/12),2)</f>
        <v>0</v>
      </c>
      <c r="E16" s="26">
        <f>ROUND((E6+E11)*(G16/100)*(12/12),2)</f>
        <v>0</v>
      </c>
      <c r="F16" s="17" t="s">
        <v>7</v>
      </c>
      <c r="G16" s="32">
        <v>6.5</v>
      </c>
      <c r="H16" s="1" t="s">
        <v>21</v>
      </c>
    </row>
    <row r="17" spans="2:14" ht="26.25" x14ac:dyDescent="0.55000000000000004">
      <c r="C17" s="30" t="s">
        <v>22</v>
      </c>
      <c r="D17" s="25"/>
      <c r="E17" s="26">
        <f>+D17/D4</f>
        <v>0</v>
      </c>
      <c r="F17" s="17" t="s">
        <v>7</v>
      </c>
    </row>
    <row r="18" spans="2:14" ht="26.25" x14ac:dyDescent="0.55000000000000004">
      <c r="C18" s="30" t="s">
        <v>23</v>
      </c>
      <c r="D18" s="33">
        <f>+E18*D4</f>
        <v>421.49</v>
      </c>
      <c r="E18" s="34">
        <f>G18</f>
        <v>421.49</v>
      </c>
      <c r="F18" s="17" t="s">
        <v>7</v>
      </c>
      <c r="G18" s="35">
        <v>421.49</v>
      </c>
      <c r="H18" s="36" t="s">
        <v>24</v>
      </c>
      <c r="I18" s="21" t="s">
        <v>25</v>
      </c>
    </row>
    <row r="19" spans="2:14" ht="26.25" x14ac:dyDescent="0.55000000000000004">
      <c r="C19" s="30" t="s">
        <v>26</v>
      </c>
      <c r="D19" s="33">
        <f>+E19*D4</f>
        <v>50.39</v>
      </c>
      <c r="E19" s="34">
        <f>G19</f>
        <v>50.39</v>
      </c>
      <c r="F19" s="17" t="s">
        <v>7</v>
      </c>
      <c r="G19" s="35">
        <v>50.39</v>
      </c>
      <c r="H19" s="36" t="s">
        <v>24</v>
      </c>
      <c r="I19" s="21" t="s">
        <v>25</v>
      </c>
      <c r="K19" s="37"/>
    </row>
    <row r="20" spans="2:14" ht="26.25" x14ac:dyDescent="0.55000000000000004">
      <c r="C20" s="38" t="s">
        <v>27</v>
      </c>
      <c r="D20" s="39"/>
      <c r="E20" s="40">
        <v>1382.52</v>
      </c>
      <c r="F20" s="41" t="s">
        <v>24</v>
      </c>
      <c r="G20" s="21"/>
      <c r="H20" s="21"/>
      <c r="I20" s="21"/>
      <c r="J20" s="21"/>
      <c r="K20" s="21"/>
      <c r="L20" s="21"/>
      <c r="M20" s="21"/>
      <c r="N20" s="21"/>
    </row>
    <row r="21" spans="2:14" ht="26.25" x14ac:dyDescent="0.55000000000000004">
      <c r="C21" s="42" t="s">
        <v>28</v>
      </c>
      <c r="D21" s="43"/>
      <c r="E21" s="44"/>
      <c r="F21" s="17" t="s">
        <v>29</v>
      </c>
      <c r="G21" s="21"/>
      <c r="H21" s="21"/>
      <c r="I21" s="21"/>
      <c r="J21" s="21"/>
      <c r="K21" s="21"/>
      <c r="L21" s="21"/>
      <c r="M21" s="21"/>
      <c r="N21" s="21"/>
    </row>
    <row r="22" spans="2:14" ht="26.25" x14ac:dyDescent="0.55000000000000004">
      <c r="C22" s="45" t="s">
        <v>30</v>
      </c>
      <c r="D22" s="45"/>
      <c r="E22" s="46"/>
      <c r="F22" s="47" t="s">
        <v>42</v>
      </c>
    </row>
    <row r="23" spans="2:14" ht="26.25" x14ac:dyDescent="0.55000000000000004">
      <c r="E23" s="48"/>
      <c r="H23" s="50"/>
    </row>
    <row r="24" spans="2:14" ht="26.25" x14ac:dyDescent="0.55000000000000004">
      <c r="E24" s="48"/>
      <c r="H24" s="50"/>
    </row>
    <row r="25" spans="2:14" ht="26.25" thickBot="1" x14ac:dyDescent="0.55000000000000004">
      <c r="B25" s="51"/>
      <c r="C25" s="51"/>
      <c r="D25" s="51"/>
      <c r="E25" s="51"/>
      <c r="F25" s="52"/>
      <c r="G25" s="51"/>
      <c r="H25" s="53"/>
      <c r="I25" s="53"/>
    </row>
    <row r="26" spans="2:14" ht="30.75" thickBot="1" x14ac:dyDescent="0.7">
      <c r="B26" s="54"/>
      <c r="C26" s="55" t="s">
        <v>31</v>
      </c>
      <c r="D26" s="56">
        <f>D4</f>
        <v>1</v>
      </c>
      <c r="E26" s="57"/>
      <c r="F26" s="58"/>
      <c r="G26" s="54"/>
      <c r="H26" s="53"/>
      <c r="I26" s="53"/>
    </row>
    <row r="27" spans="2:14" ht="30.75" thickBot="1" x14ac:dyDescent="0.7">
      <c r="B27" s="54"/>
      <c r="C27" s="59" t="s">
        <v>32</v>
      </c>
      <c r="D27" s="60">
        <f>(D6+D11+D16+D17+(D18)+(D19))</f>
        <v>471.88</v>
      </c>
      <c r="E27" s="61"/>
      <c r="F27" s="62" t="s">
        <v>33</v>
      </c>
      <c r="G27" s="54"/>
      <c r="H27" s="53"/>
      <c r="I27" s="53"/>
    </row>
    <row r="28" spans="2:14" ht="30.75" thickBot="1" x14ac:dyDescent="0.7">
      <c r="B28" s="54"/>
      <c r="C28" s="59" t="s">
        <v>34</v>
      </c>
      <c r="D28" s="60">
        <f>(D6+D11+D16+D17+(D18)+(D19))/D26</f>
        <v>471.88</v>
      </c>
      <c r="E28" s="63"/>
      <c r="F28" s="62" t="s">
        <v>33</v>
      </c>
      <c r="G28" s="54"/>
      <c r="H28" s="53"/>
      <c r="I28" s="53"/>
    </row>
    <row r="29" spans="2:14" ht="30.75" thickBot="1" x14ac:dyDescent="0.7">
      <c r="B29" s="54"/>
      <c r="C29" s="64" t="s">
        <v>35</v>
      </c>
      <c r="D29" s="59"/>
      <c r="E29" s="65">
        <f>E6+E11+E16+E17+E18+(E19)+(E20)</f>
        <v>1854.4</v>
      </c>
      <c r="F29" s="66" t="s">
        <v>33</v>
      </c>
      <c r="G29" s="54"/>
      <c r="H29" s="53"/>
      <c r="I29" s="53"/>
    </row>
    <row r="30" spans="2:14" ht="27" thickBot="1" x14ac:dyDescent="0.6">
      <c r="B30" s="54"/>
      <c r="C30" s="67" t="s">
        <v>36</v>
      </c>
      <c r="D30" s="68" t="s">
        <v>37</v>
      </c>
      <c r="E30" s="69">
        <f>E22*E21</f>
        <v>0</v>
      </c>
      <c r="F30" s="66" t="s">
        <v>33</v>
      </c>
      <c r="G30" s="54"/>
      <c r="H30" s="53"/>
      <c r="I30" s="53"/>
    </row>
    <row r="31" spans="2:14" ht="27" thickBot="1" x14ac:dyDescent="0.6">
      <c r="B31" s="54"/>
      <c r="C31" s="70" t="s">
        <v>38</v>
      </c>
      <c r="D31" s="71" t="s">
        <v>37</v>
      </c>
      <c r="E31" s="69">
        <f>E30-E27</f>
        <v>0</v>
      </c>
      <c r="F31" s="66" t="s">
        <v>33</v>
      </c>
      <c r="G31" s="54"/>
      <c r="H31" s="53"/>
      <c r="I31" s="53"/>
    </row>
    <row r="32" spans="2:14" ht="30.75" thickBot="1" x14ac:dyDescent="0.7">
      <c r="B32" s="54"/>
      <c r="C32" s="72" t="s">
        <v>39</v>
      </c>
      <c r="D32" s="73"/>
      <c r="E32" s="74">
        <v>18701.510000000002</v>
      </c>
      <c r="F32" s="75" t="s">
        <v>33</v>
      </c>
      <c r="G32" s="54"/>
      <c r="H32" s="53"/>
      <c r="I32" s="53"/>
    </row>
    <row r="33" spans="1:14" x14ac:dyDescent="0.5">
      <c r="B33" s="54"/>
      <c r="C33" s="54"/>
      <c r="D33" s="54"/>
      <c r="E33" s="76"/>
      <c r="F33" s="77"/>
      <c r="G33" s="76"/>
      <c r="H33" s="53"/>
      <c r="I33" s="53"/>
    </row>
    <row r="34" spans="1:14" x14ac:dyDescent="0.5">
      <c r="B34" s="53"/>
      <c r="E34" s="48"/>
      <c r="G34" s="48"/>
    </row>
    <row r="35" spans="1:14" ht="22.5" x14ac:dyDescent="0.45">
      <c r="A35" s="78"/>
      <c r="B35" s="78"/>
      <c r="C35" s="79" t="s">
        <v>40</v>
      </c>
      <c r="D35" s="79"/>
      <c r="E35" s="78"/>
      <c r="F35" s="80" t="s">
        <v>43</v>
      </c>
      <c r="G35" s="79"/>
      <c r="H35" s="79"/>
      <c r="I35" s="78"/>
      <c r="J35" s="78"/>
      <c r="K35" s="78"/>
      <c r="L35" s="78"/>
      <c r="M35" s="78"/>
      <c r="N35" s="78"/>
    </row>
    <row r="36" spans="1:14" ht="22.5" x14ac:dyDescent="0.45">
      <c r="A36" s="78"/>
      <c r="B36" s="78"/>
      <c r="C36" s="79" t="s">
        <v>41</v>
      </c>
      <c r="D36" s="79"/>
      <c r="E36" s="78"/>
      <c r="F36" s="81"/>
      <c r="G36" s="78"/>
      <c r="H36" s="78"/>
      <c r="I36" s="78"/>
      <c r="J36" s="78"/>
      <c r="K36" s="78"/>
      <c r="L36" s="78"/>
      <c r="M36" s="78"/>
      <c r="N36" s="78"/>
    </row>
  </sheetData>
  <protectedRanges>
    <protectedRange sqref="E4 E7:E10 E17 E21:E22 E12:E15" name="ช่วง1"/>
  </protectedRanges>
  <mergeCells count="1">
    <mergeCell ref="C2:F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2021-07-22T08:50:19Z</dcterms:created>
  <dcterms:modified xsi:type="dcterms:W3CDTF">2021-07-22T08:54:04Z</dcterms:modified>
</cp:coreProperties>
</file>